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M-schijf\Backup_data\Eric 3\___Actual Developments\__Project2\Seizoen 2016-2017\KBWW\Weekuitslagen\"/>
    </mc:Choice>
  </mc:AlternateContent>
  <bookViews>
    <workbookView xWindow="0" yWindow="0" windowWidth="15360" windowHeight="9732" firstSheet="5" activeTab="5"/>
  </bookViews>
  <sheets>
    <sheet name="ERE" sheetId="55" state="veryHidden" r:id="rId1"/>
    <sheet name="1e" sheetId="56" state="veryHidden" r:id="rId2"/>
    <sheet name="2e" sheetId="57" state="veryHidden" r:id="rId3"/>
    <sheet name="3e" sheetId="58" state="veryHidden" r:id="rId4"/>
    <sheet name="Dashboard" sheetId="71" state="veryHidden" r:id="rId5"/>
    <sheet name="Overview" sheetId="59" r:id="rId6"/>
    <sheet name="Ploegen" sheetId="60" state="veryHidden" r:id="rId7"/>
    <sheet name="VLKP" sheetId="98" state="veryHidden" r:id="rId8"/>
    <sheet name="Uitslagen" sheetId="62" state="veryHidden" r:id="rId9"/>
    <sheet name="Win" sheetId="63" state="veryHidden" r:id="rId10"/>
    <sheet name="Gelijk" sheetId="64" state="veryHidden" r:id="rId11"/>
    <sheet name="Verlies" sheetId="65" state="veryHidden" r:id="rId12"/>
    <sheet name="Tot Manches" sheetId="66" state="veryHidden" r:id="rId13"/>
    <sheet name="Ranking values" sheetId="67" state="veryHidden" r:id="rId14"/>
    <sheet name="Ranking keys" sheetId="68" state="veryHidden" r:id="rId15"/>
    <sheet name="Ranking Order" sheetId="69" state="veryHidden" r:id="rId16"/>
    <sheet name="Ranking Names" sheetId="70" state="veryHidden" r:id="rId17"/>
    <sheet name="w1" sheetId="72" r:id="rId18"/>
    <sheet name="w2" sheetId="73" r:id="rId19"/>
    <sheet name="w3" sheetId="74" r:id="rId20"/>
    <sheet name="w4" sheetId="75" r:id="rId21"/>
    <sheet name="w5" sheetId="76" r:id="rId22"/>
    <sheet name="w6" sheetId="77" r:id="rId23"/>
    <sheet name="w7" sheetId="78" r:id="rId24"/>
    <sheet name="w8" sheetId="79" r:id="rId25"/>
    <sheet name="w9" sheetId="80" r:id="rId26"/>
    <sheet name="w10" sheetId="81" r:id="rId27"/>
    <sheet name="w11" sheetId="82" r:id="rId28"/>
    <sheet name="w12" sheetId="83" r:id="rId29"/>
    <sheet name="w13" sheetId="84" r:id="rId30"/>
    <sheet name="w14" sheetId="85" r:id="rId31"/>
    <sheet name="w15" sheetId="86" r:id="rId32"/>
    <sheet name="w16" sheetId="87" r:id="rId33"/>
    <sheet name="w17" sheetId="88" r:id="rId34"/>
    <sheet name="w18" sheetId="89" r:id="rId35"/>
    <sheet name="w19" sheetId="90" r:id="rId36"/>
    <sheet name="w20" sheetId="91" r:id="rId37"/>
    <sheet name="w21" sheetId="92" r:id="rId38"/>
    <sheet name="w22" sheetId="93" r:id="rId39"/>
    <sheet name="w23" sheetId="94" r:id="rId40"/>
    <sheet name="w24" sheetId="95" r:id="rId41"/>
    <sheet name="w25" sheetId="96" r:id="rId42"/>
    <sheet name="w26" sheetId="97" r:id="rId43"/>
  </sheets>
  <definedNames>
    <definedName name="Ploegen">Ploegen!$A$1:$A$31</definedName>
    <definedName name="_xlnm.Print_Area" localSheetId="5">Overview!$B$2:$GB$61</definedName>
    <definedName name="_xlnm.Print_Area" localSheetId="17">'w1'!$A$1:$R$67</definedName>
    <definedName name="_xlnm.Print_Area" localSheetId="26">'w10'!$A$1:$R$67</definedName>
    <definedName name="_xlnm.Print_Area" localSheetId="27">'w11'!$A$1:$R$67</definedName>
    <definedName name="_xlnm.Print_Area" localSheetId="28">'w12'!$A$1:$R$67</definedName>
    <definedName name="_xlnm.Print_Area" localSheetId="29">'w13'!$A$1:$R$67</definedName>
    <definedName name="_xlnm.Print_Area" localSheetId="30">'w14'!$A$1:$R$67</definedName>
    <definedName name="_xlnm.Print_Area" localSheetId="31">'w15'!$A$1:$R$67</definedName>
    <definedName name="_xlnm.Print_Area" localSheetId="32">'w16'!$A$1:$R$67</definedName>
    <definedName name="_xlnm.Print_Area" localSheetId="33">'w17'!$A$1:$R$67</definedName>
    <definedName name="_xlnm.Print_Area" localSheetId="34">'w18'!$A$1:$R$67</definedName>
    <definedName name="_xlnm.Print_Area" localSheetId="35">'w19'!$A$1:$R$67</definedName>
    <definedName name="_xlnm.Print_Area" localSheetId="18">'w2'!$A$1:$R$67</definedName>
    <definedName name="_xlnm.Print_Area" localSheetId="36">'w20'!$A$1:$R$67</definedName>
    <definedName name="_xlnm.Print_Area" localSheetId="37">'w21'!$A$1:$R$67</definedName>
    <definedName name="_xlnm.Print_Area" localSheetId="38">'w22'!$A$1:$R$67</definedName>
    <definedName name="_xlnm.Print_Area" localSheetId="39">'w23'!$A$1:$R$67</definedName>
    <definedName name="_xlnm.Print_Area" localSheetId="40">'w24'!$A$1:$R$67</definedName>
    <definedName name="_xlnm.Print_Area" localSheetId="41">'w25'!$A$1:$R$67</definedName>
    <definedName name="_xlnm.Print_Area" localSheetId="42">'w26'!$A$1:$R$67</definedName>
    <definedName name="_xlnm.Print_Area" localSheetId="19">'w3'!$A$1:$R$67</definedName>
    <definedName name="_xlnm.Print_Area" localSheetId="20">'w4'!$A$1:$R$67</definedName>
    <definedName name="_xlnm.Print_Area" localSheetId="21">'w5'!$A$1:$R$67</definedName>
    <definedName name="_xlnm.Print_Area" localSheetId="22">'w6'!$A$1:$R$67</definedName>
    <definedName name="_xlnm.Print_Area" localSheetId="23">'w7'!$A$1:$R$67</definedName>
    <definedName name="_xlnm.Print_Area" localSheetId="24">'w8'!$A$1:$R$67</definedName>
    <definedName name="_xlnm.Print_Area" localSheetId="25">'w9'!$A$1:$R$67</definedName>
    <definedName name="_xlnm.Print_Titles" localSheetId="5">Overview!$B:$C,Overview!$2:$3</definedName>
    <definedName name="RepAantalWeken">Dashboard!$C$3</definedName>
    <definedName name="RepSpeelweek">Dashboard!$C$5</definedName>
    <definedName name="Tbl_TM_1">'Tot Manches'!$B$17:$AB$29</definedName>
    <definedName name="Tbl_TM_2">'Tot Manches'!$B$31:$AB$42</definedName>
    <definedName name="Tbl_TM_3">'Tot Manches'!$B$44:$AB$55</definedName>
    <definedName name="Tbl_TM_E">'Tot Manches'!$B$2:$AB$15</definedName>
    <definedName name="Tbl_V_1">Verlies!$B$17:$AB$29</definedName>
    <definedName name="Tbl_V_2">Verlies!$B$31:$AB$42</definedName>
    <definedName name="Tbl_V_3">Verlies!$B$44:$AB$55</definedName>
    <definedName name="Tbl_V_E">Verlies!$B$2:$AB$15</definedName>
    <definedName name="Tbl_W_1">Win!$B$17:$AB$29</definedName>
    <definedName name="Tbl_W_2">Win!$B$31:$AB$42</definedName>
    <definedName name="Tbl_W_3">Win!$B$44:$AB$55</definedName>
    <definedName name="Tbl_W_E">Win!$B$2:$AB$15</definedName>
    <definedName name="Tbl_X_1">Gelijk!$B$17:$AB$29</definedName>
    <definedName name="Tbl_X_2">Gelijk!$B$31:$AB$42</definedName>
    <definedName name="Tbl_X_3">Gelijk!$B$44:$AB$55</definedName>
    <definedName name="Tbl_X_E">Gelijk!$B$2:$AB$15</definedName>
    <definedName name="Week01">#REF!</definedName>
    <definedName name="Week02">#REF!</definedName>
    <definedName name="Week03">#REF!</definedName>
    <definedName name="Week04">#REF!</definedName>
    <definedName name="Week05">#REF!</definedName>
    <definedName name="Week06">#REF!</definedName>
    <definedName name="Week07">#REF!</definedName>
    <definedName name="Week08">#REF!</definedName>
    <definedName name="Week09">#REF!</definedName>
    <definedName name="Week10">#REF!</definedName>
    <definedName name="Week11">#REF!</definedName>
    <definedName name="Week12">#REF!</definedName>
    <definedName name="Week13">#REF!</definedName>
    <definedName name="Week14">#REF!</definedName>
    <definedName name="Week15">#REF!</definedName>
    <definedName name="Week16">#REF!</definedName>
    <definedName name="Week17">#REF!</definedName>
    <definedName name="Week18">#REF!</definedName>
    <definedName name="Week19">#REF!</definedName>
    <definedName name="Week20">#REF!</definedName>
    <definedName name="Week21">#REF!</definedName>
    <definedName name="Week22">#REF!</definedName>
    <definedName name="Week23">#REF!</definedName>
    <definedName name="Week24">#REF!</definedName>
    <definedName name="Week25">#REF!</definedName>
    <definedName name="Week26">#REF!</definedName>
  </definedNames>
  <calcPr calcId="152511" calcOnSave="0"/>
</workbook>
</file>

<file path=xl/calcChain.xml><?xml version="1.0" encoding="utf-8"?>
<calcChain xmlns="http://schemas.openxmlformats.org/spreadsheetml/2006/main">
  <c r="AB17" i="62" l="1"/>
  <c r="AB18" i="62"/>
  <c r="AB19" i="62"/>
  <c r="AB20" i="62"/>
  <c r="AB21" i="62"/>
  <c r="AB22" i="62"/>
  <c r="AB23" i="62"/>
  <c r="AB24" i="62"/>
  <c r="AB25" i="62"/>
  <c r="AB26" i="62"/>
  <c r="AB27" i="62"/>
  <c r="AB28" i="62"/>
  <c r="AB29" i="62"/>
  <c r="AA17" i="62"/>
  <c r="AA18" i="62"/>
  <c r="AA19" i="62"/>
  <c r="AA20" i="62"/>
  <c r="AA21" i="62"/>
  <c r="AA22" i="62"/>
  <c r="AA23" i="62"/>
  <c r="AA24" i="62"/>
  <c r="AA25" i="62"/>
  <c r="AA26" i="62"/>
  <c r="AA27" i="62"/>
  <c r="AA28" i="62"/>
  <c r="AA29" i="62"/>
  <c r="Z17" i="62"/>
  <c r="Z18" i="62"/>
  <c r="Z19" i="62"/>
  <c r="Z20" i="62"/>
  <c r="Z21" i="62"/>
  <c r="Z22" i="62"/>
  <c r="Z23" i="62"/>
  <c r="Z24" i="62"/>
  <c r="Z25" i="62"/>
  <c r="Z26" i="62"/>
  <c r="Z27" i="62"/>
  <c r="Z28" i="62"/>
  <c r="Z29" i="62"/>
  <c r="Y17" i="62"/>
  <c r="Y18" i="62"/>
  <c r="Y19" i="62"/>
  <c r="Y20" i="62"/>
  <c r="Y21" i="62"/>
  <c r="Y22" i="62"/>
  <c r="Y23" i="62"/>
  <c r="Y24" i="62"/>
  <c r="Y25" i="62"/>
  <c r="Y26" i="62"/>
  <c r="Y27" i="62"/>
  <c r="Y28" i="62"/>
  <c r="Y29" i="62"/>
  <c r="X17" i="62"/>
  <c r="X18" i="62"/>
  <c r="X19" i="62"/>
  <c r="X20" i="62"/>
  <c r="X21" i="62"/>
  <c r="X22" i="62"/>
  <c r="X23" i="62"/>
  <c r="X24" i="62"/>
  <c r="X25" i="62"/>
  <c r="X26" i="62"/>
  <c r="X27" i="62"/>
  <c r="X28" i="62"/>
  <c r="X29" i="62"/>
  <c r="W17" i="62"/>
  <c r="W18" i="62"/>
  <c r="W19" i="62"/>
  <c r="W20" i="62"/>
  <c r="W21" i="62"/>
  <c r="W22" i="62"/>
  <c r="W23" i="62"/>
  <c r="W24" i="62"/>
  <c r="W25" i="62"/>
  <c r="W26" i="62"/>
  <c r="W27" i="62"/>
  <c r="W28" i="62"/>
  <c r="W29" i="62"/>
  <c r="V17" i="62"/>
  <c r="V18" i="62"/>
  <c r="V19" i="62"/>
  <c r="V20" i="62"/>
  <c r="V21" i="62"/>
  <c r="V22" i="62"/>
  <c r="V23" i="62"/>
  <c r="V24" i="62"/>
  <c r="V25" i="62"/>
  <c r="V26" i="62"/>
  <c r="V27" i="62"/>
  <c r="V28" i="62"/>
  <c r="V29" i="62"/>
  <c r="U17" i="62"/>
  <c r="U18" i="62"/>
  <c r="U19" i="62"/>
  <c r="U20" i="62"/>
  <c r="U21" i="62"/>
  <c r="U22" i="62"/>
  <c r="U23" i="62"/>
  <c r="U24" i="62"/>
  <c r="U25" i="62"/>
  <c r="U26" i="62"/>
  <c r="U27" i="62"/>
  <c r="U28" i="62"/>
  <c r="U29" i="62"/>
  <c r="T17" i="62"/>
  <c r="T18" i="62"/>
  <c r="T19" i="62"/>
  <c r="T20" i="62"/>
  <c r="T21" i="62"/>
  <c r="T22" i="62"/>
  <c r="T23" i="62"/>
  <c r="T24" i="62"/>
  <c r="T25" i="62"/>
  <c r="T26" i="62"/>
  <c r="T27" i="62"/>
  <c r="T28" i="62"/>
  <c r="T29" i="62"/>
  <c r="S17" i="62"/>
  <c r="S18" i="62"/>
  <c r="S19" i="62"/>
  <c r="S20" i="62"/>
  <c r="S21" i="62"/>
  <c r="S22" i="62"/>
  <c r="S23" i="62"/>
  <c r="S24" i="62"/>
  <c r="S25" i="62"/>
  <c r="S26" i="62"/>
  <c r="S27" i="62"/>
  <c r="S28" i="62"/>
  <c r="S29" i="62"/>
  <c r="R17" i="62"/>
  <c r="R18" i="62"/>
  <c r="R19" i="62"/>
  <c r="R20" i="62"/>
  <c r="R21" i="62"/>
  <c r="R22" i="62"/>
  <c r="R23" i="62"/>
  <c r="R24" i="62"/>
  <c r="R25" i="62"/>
  <c r="R26" i="62"/>
  <c r="R27" i="62"/>
  <c r="R28" i="62"/>
  <c r="R29" i="62"/>
  <c r="Q17" i="62"/>
  <c r="Q18" i="62"/>
  <c r="Q19" i="62"/>
  <c r="Q20" i="62"/>
  <c r="Q21" i="62"/>
  <c r="Q22" i="62"/>
  <c r="Q23" i="62"/>
  <c r="Q24" i="62"/>
  <c r="Q25" i="62"/>
  <c r="Q26" i="62"/>
  <c r="Q27" i="62"/>
  <c r="Q28" i="62"/>
  <c r="Q29" i="62"/>
  <c r="P17" i="62"/>
  <c r="P18" i="62"/>
  <c r="P19" i="62"/>
  <c r="P20" i="62"/>
  <c r="P21" i="62"/>
  <c r="P22" i="62"/>
  <c r="P23" i="62"/>
  <c r="P24" i="62"/>
  <c r="P25" i="62"/>
  <c r="P26" i="62"/>
  <c r="P27" i="62"/>
  <c r="P28" i="62"/>
  <c r="P29" i="62"/>
  <c r="O18" i="62"/>
  <c r="O21" i="62"/>
  <c r="O22" i="62"/>
  <c r="O23" i="62"/>
  <c r="O24" i="62"/>
  <c r="O25" i="62"/>
  <c r="O26" i="62"/>
  <c r="N17" i="62"/>
  <c r="N19" i="62"/>
  <c r="N21" i="62"/>
  <c r="N22" i="62"/>
  <c r="N26" i="62"/>
  <c r="N27" i="62"/>
  <c r="N28" i="62"/>
  <c r="M18" i="62"/>
  <c r="M20" i="62"/>
  <c r="M23" i="62"/>
  <c r="M25" i="62"/>
  <c r="M27" i="62"/>
  <c r="M28" i="62"/>
  <c r="M29" i="62"/>
  <c r="L17" i="62"/>
  <c r="L18" i="62"/>
  <c r="L19" i="62"/>
  <c r="L20" i="62"/>
  <c r="L21" i="62"/>
  <c r="L22" i="62"/>
  <c r="L23" i="62"/>
  <c r="L24" i="62"/>
  <c r="L25" i="62"/>
  <c r="L26" i="62"/>
  <c r="L27" i="62"/>
  <c r="L28" i="62"/>
  <c r="L29" i="62"/>
  <c r="K17" i="62"/>
  <c r="K18" i="62"/>
  <c r="K19" i="62"/>
  <c r="K20" i="62"/>
  <c r="K21" i="62"/>
  <c r="K22" i="62"/>
  <c r="K23" i="62"/>
  <c r="K24" i="62"/>
  <c r="K25" i="62"/>
  <c r="K26" i="62"/>
  <c r="K27" i="62"/>
  <c r="K28" i="62"/>
  <c r="K29" i="62"/>
  <c r="J17" i="62"/>
  <c r="J18" i="62"/>
  <c r="J19" i="62"/>
  <c r="J20" i="62"/>
  <c r="J21" i="62"/>
  <c r="J22" i="62"/>
  <c r="J23" i="62"/>
  <c r="J24" i="62"/>
  <c r="J25" i="62"/>
  <c r="J26" i="62"/>
  <c r="J27" i="62"/>
  <c r="J28" i="62"/>
  <c r="J29" i="62"/>
  <c r="I17" i="62"/>
  <c r="I18" i="62"/>
  <c r="I19" i="62"/>
  <c r="I20" i="62"/>
  <c r="I21" i="62"/>
  <c r="I22" i="62"/>
  <c r="I23" i="62"/>
  <c r="I24" i="62"/>
  <c r="I25" i="62"/>
  <c r="I26" i="62"/>
  <c r="I27" i="62"/>
  <c r="I28" i="62"/>
  <c r="I29" i="62"/>
  <c r="H17" i="62"/>
  <c r="H18" i="62"/>
  <c r="H19" i="62"/>
  <c r="H20" i="62"/>
  <c r="H21" i="62"/>
  <c r="H22" i="62"/>
  <c r="H23" i="62"/>
  <c r="H24" i="62"/>
  <c r="H25" i="62"/>
  <c r="H26" i="62"/>
  <c r="H27" i="62"/>
  <c r="H28" i="62"/>
  <c r="H29" i="62"/>
  <c r="G17" i="62"/>
  <c r="G18" i="62"/>
  <c r="G19" i="62"/>
  <c r="G20" i="62"/>
  <c r="G21" i="62"/>
  <c r="G22" i="62"/>
  <c r="G23" i="62"/>
  <c r="G24" i="62"/>
  <c r="G25" i="62"/>
  <c r="G26" i="62"/>
  <c r="G27" i="62"/>
  <c r="G28" i="62"/>
  <c r="G29" i="62"/>
  <c r="F17" i="62"/>
  <c r="F18" i="62"/>
  <c r="F19" i="62"/>
  <c r="F20" i="62"/>
  <c r="F21" i="62"/>
  <c r="F22" i="62"/>
  <c r="F23" i="62"/>
  <c r="F24" i="62"/>
  <c r="F25" i="62"/>
  <c r="F26" i="62"/>
  <c r="F27" i="62"/>
  <c r="F28" i="62"/>
  <c r="F29" i="62"/>
  <c r="E17" i="62"/>
  <c r="E18" i="62"/>
  <c r="E19" i="62"/>
  <c r="E20" i="62"/>
  <c r="E21" i="62"/>
  <c r="E22" i="62"/>
  <c r="E23" i="62"/>
  <c r="E24" i="62"/>
  <c r="E25" i="62"/>
  <c r="E26" i="62"/>
  <c r="E27" i="62"/>
  <c r="E28" i="62"/>
  <c r="E29" i="62"/>
  <c r="D17" i="62"/>
  <c r="D18" i="62"/>
  <c r="D19" i="62"/>
  <c r="D20" i="62"/>
  <c r="D21" i="62"/>
  <c r="D22" i="62"/>
  <c r="D23" i="62"/>
  <c r="D24" i="62"/>
  <c r="D25" i="62"/>
  <c r="D26" i="62"/>
  <c r="D27" i="62"/>
  <c r="D28" i="62"/>
  <c r="D29" i="62"/>
  <c r="C17" i="62"/>
  <c r="C18" i="62"/>
  <c r="C19" i="62"/>
  <c r="C20" i="62"/>
  <c r="C21" i="62"/>
  <c r="C22" i="62"/>
  <c r="C23" i="62"/>
  <c r="C24" i="62"/>
  <c r="C25" i="62"/>
  <c r="C26" i="62"/>
  <c r="C27" i="62"/>
  <c r="C28" i="62"/>
  <c r="C29" i="62"/>
  <c r="AB2" i="62"/>
  <c r="AB3" i="62"/>
  <c r="AB4" i="62"/>
  <c r="AB5" i="62"/>
  <c r="AB6" i="62"/>
  <c r="AB7" i="62"/>
  <c r="AB8" i="62"/>
  <c r="AB9" i="62"/>
  <c r="AB10" i="62"/>
  <c r="AB11" i="62"/>
  <c r="AB12" i="62"/>
  <c r="AB13" i="62"/>
  <c r="AB14" i="62"/>
  <c r="AA2" i="62"/>
  <c r="AA3" i="62"/>
  <c r="AA4" i="62"/>
  <c r="AA5" i="62"/>
  <c r="AA6" i="62"/>
  <c r="AA7" i="62"/>
  <c r="AA8" i="62"/>
  <c r="AA9" i="62"/>
  <c r="AA10" i="62"/>
  <c r="AA11" i="62"/>
  <c r="AA12" i="62"/>
  <c r="AA13" i="62"/>
  <c r="AA14" i="62"/>
  <c r="Z2" i="62"/>
  <c r="Z3" i="62"/>
  <c r="Z4" i="62"/>
  <c r="Z5" i="62"/>
  <c r="Z6" i="62"/>
  <c r="Z7" i="62"/>
  <c r="Z8" i="62"/>
  <c r="Z9" i="62"/>
  <c r="Z10" i="62"/>
  <c r="Z11" i="62"/>
  <c r="Z12" i="62"/>
  <c r="Z13" i="62"/>
  <c r="Z14" i="62"/>
  <c r="Y2" i="62"/>
  <c r="Y3" i="62"/>
  <c r="Y4" i="62"/>
  <c r="Y5" i="62"/>
  <c r="Y6" i="62"/>
  <c r="Y7" i="62"/>
  <c r="Y8" i="62"/>
  <c r="Y9" i="62"/>
  <c r="Y10" i="62"/>
  <c r="Y11" i="62"/>
  <c r="Y12" i="62"/>
  <c r="Y13" i="62"/>
  <c r="Y14" i="62"/>
  <c r="X2" i="62"/>
  <c r="X3" i="62"/>
  <c r="X4" i="62"/>
  <c r="X5" i="62"/>
  <c r="X6" i="62"/>
  <c r="X7" i="62"/>
  <c r="X8" i="62"/>
  <c r="X9" i="62"/>
  <c r="X10" i="62"/>
  <c r="X11" i="62"/>
  <c r="X12" i="62"/>
  <c r="X13" i="62"/>
  <c r="X14" i="62"/>
  <c r="W2" i="62"/>
  <c r="W3" i="62"/>
  <c r="W4" i="62"/>
  <c r="W5" i="62"/>
  <c r="W6" i="62"/>
  <c r="W7" i="62"/>
  <c r="W8" i="62"/>
  <c r="W9" i="62"/>
  <c r="W10" i="62"/>
  <c r="W11" i="62"/>
  <c r="W12" i="62"/>
  <c r="W13" i="62"/>
  <c r="W14" i="62"/>
  <c r="V2" i="62"/>
  <c r="V3" i="62"/>
  <c r="V4" i="62"/>
  <c r="V5" i="62"/>
  <c r="V6" i="62"/>
  <c r="V7" i="62"/>
  <c r="V8" i="62"/>
  <c r="V9" i="62"/>
  <c r="V10" i="62"/>
  <c r="V11" i="62"/>
  <c r="V12" i="62"/>
  <c r="V13" i="62"/>
  <c r="V14" i="62"/>
  <c r="U2" i="62"/>
  <c r="U3" i="62"/>
  <c r="U4" i="62"/>
  <c r="U5" i="62"/>
  <c r="U6" i="62"/>
  <c r="U7" i="62"/>
  <c r="U8" i="62"/>
  <c r="U9" i="62"/>
  <c r="U10" i="62"/>
  <c r="U11" i="62"/>
  <c r="U12" i="62"/>
  <c r="U13" i="62"/>
  <c r="U14" i="62"/>
  <c r="T2" i="62"/>
  <c r="T3" i="62"/>
  <c r="T4" i="62"/>
  <c r="T5" i="62"/>
  <c r="T6" i="62"/>
  <c r="T7" i="62"/>
  <c r="T8" i="62"/>
  <c r="T9" i="62"/>
  <c r="T10" i="62"/>
  <c r="T11" i="62"/>
  <c r="T12" i="62"/>
  <c r="T13" i="62"/>
  <c r="T14" i="62"/>
  <c r="S2" i="62"/>
  <c r="S3" i="62"/>
  <c r="S4" i="62"/>
  <c r="S5" i="62"/>
  <c r="S6" i="62"/>
  <c r="S7" i="62"/>
  <c r="S8" i="62"/>
  <c r="S9" i="62"/>
  <c r="S10" i="62"/>
  <c r="S11" i="62"/>
  <c r="S12" i="62"/>
  <c r="S13" i="62"/>
  <c r="S14" i="62"/>
  <c r="R2" i="62"/>
  <c r="R3" i="62"/>
  <c r="R4" i="62"/>
  <c r="R5" i="62"/>
  <c r="R6" i="62"/>
  <c r="R7" i="62"/>
  <c r="R8" i="62"/>
  <c r="R9" i="62"/>
  <c r="R10" i="62"/>
  <c r="R11" i="62"/>
  <c r="R12" i="62"/>
  <c r="R13" i="62"/>
  <c r="R14" i="62"/>
  <c r="Q2" i="62"/>
  <c r="Q3" i="62"/>
  <c r="Q4" i="62"/>
  <c r="Q5" i="62"/>
  <c r="Q6" i="62"/>
  <c r="Q7" i="62"/>
  <c r="Q8" i="62"/>
  <c r="Q9" i="62"/>
  <c r="Q10" i="62"/>
  <c r="Q11" i="62"/>
  <c r="Q12" i="62"/>
  <c r="Q13" i="62"/>
  <c r="Q14" i="62"/>
  <c r="P2" i="62"/>
  <c r="P3" i="62"/>
  <c r="P4" i="62"/>
  <c r="P5" i="62"/>
  <c r="P6" i="62"/>
  <c r="P7" i="62"/>
  <c r="P8" i="62"/>
  <c r="P9" i="62"/>
  <c r="P10" i="62"/>
  <c r="P11" i="62"/>
  <c r="P12" i="62"/>
  <c r="P13" i="62"/>
  <c r="P14" i="62"/>
  <c r="O2" i="62"/>
  <c r="O4" i="62"/>
  <c r="O5" i="62"/>
  <c r="O8" i="62"/>
  <c r="O10" i="62"/>
  <c r="O13" i="62"/>
  <c r="O14" i="62"/>
  <c r="N3" i="62"/>
  <c r="N5" i="62"/>
  <c r="N7" i="62"/>
  <c r="N9" i="62"/>
  <c r="N11" i="62"/>
  <c r="N12" i="62"/>
  <c r="N14" i="62"/>
  <c r="M2" i="62"/>
  <c r="M3" i="62"/>
  <c r="M5" i="62"/>
  <c r="M6" i="62"/>
  <c r="M7" i="62"/>
  <c r="M8" i="62"/>
  <c r="M9" i="62"/>
  <c r="M10" i="62"/>
  <c r="L2" i="62"/>
  <c r="L3" i="62"/>
  <c r="L4" i="62"/>
  <c r="L5" i="62"/>
  <c r="L6" i="62"/>
  <c r="L7" i="62"/>
  <c r="L8" i="62"/>
  <c r="L9" i="62"/>
  <c r="L10" i="62"/>
  <c r="L11" i="62"/>
  <c r="L12" i="62"/>
  <c r="L13" i="62"/>
  <c r="L14" i="62"/>
  <c r="K2" i="62"/>
  <c r="K3" i="62"/>
  <c r="K4" i="62"/>
  <c r="K5" i="62"/>
  <c r="K6" i="62"/>
  <c r="K7" i="62"/>
  <c r="K8" i="62"/>
  <c r="K9" i="62"/>
  <c r="K10" i="62"/>
  <c r="K11" i="62"/>
  <c r="K12" i="62"/>
  <c r="K13" i="62"/>
  <c r="K14" i="62"/>
  <c r="J2" i="62"/>
  <c r="J3" i="62"/>
  <c r="J4" i="62"/>
  <c r="J5" i="62"/>
  <c r="J6" i="62"/>
  <c r="J7" i="62"/>
  <c r="J8" i="62"/>
  <c r="J9" i="62"/>
  <c r="J10" i="62"/>
  <c r="J11" i="62"/>
  <c r="J12" i="62"/>
  <c r="J13" i="62"/>
  <c r="J14" i="62"/>
  <c r="I2" i="62"/>
  <c r="I3" i="62"/>
  <c r="I4" i="62"/>
  <c r="I5" i="62"/>
  <c r="I6" i="62"/>
  <c r="I7" i="62"/>
  <c r="I8" i="62"/>
  <c r="I9" i="62"/>
  <c r="I10" i="62"/>
  <c r="I11" i="62"/>
  <c r="I12" i="62"/>
  <c r="I13" i="62"/>
  <c r="I14" i="62"/>
  <c r="H2" i="62"/>
  <c r="H3" i="62"/>
  <c r="H4" i="62"/>
  <c r="H5" i="62"/>
  <c r="H6" i="62"/>
  <c r="H7" i="62"/>
  <c r="H8" i="62"/>
  <c r="H9" i="62"/>
  <c r="H10" i="62"/>
  <c r="H11" i="62"/>
  <c r="H12" i="62"/>
  <c r="H13" i="62"/>
  <c r="H14" i="62"/>
  <c r="G2" i="62"/>
  <c r="G3" i="62"/>
  <c r="G4" i="62"/>
  <c r="G5" i="62"/>
  <c r="G6" i="62"/>
  <c r="G7" i="62"/>
  <c r="G8" i="62"/>
  <c r="G9" i="62"/>
  <c r="G10" i="62"/>
  <c r="G11" i="62"/>
  <c r="G12" i="62"/>
  <c r="G13" i="62"/>
  <c r="G14" i="62"/>
  <c r="F2" i="62"/>
  <c r="F3" i="62"/>
  <c r="F4" i="62"/>
  <c r="F5" i="62"/>
  <c r="F6" i="62"/>
  <c r="F7" i="62"/>
  <c r="F8" i="62"/>
  <c r="F9" i="62"/>
  <c r="F10" i="62"/>
  <c r="F11" i="62"/>
  <c r="F12" i="62"/>
  <c r="F13" i="62"/>
  <c r="F14" i="62"/>
  <c r="E2" i="62"/>
  <c r="E3" i="62"/>
  <c r="E4" i="62"/>
  <c r="E5" i="62"/>
  <c r="E6" i="62"/>
  <c r="E7" i="62"/>
  <c r="E8" i="62"/>
  <c r="E9" i="62"/>
  <c r="E10" i="62"/>
  <c r="E11" i="62"/>
  <c r="E12" i="62"/>
  <c r="E13" i="62"/>
  <c r="E14" i="62"/>
  <c r="D2" i="62"/>
  <c r="D3" i="62"/>
  <c r="D4" i="62"/>
  <c r="D5" i="62"/>
  <c r="D6" i="62"/>
  <c r="D7" i="62"/>
  <c r="D8" i="62"/>
  <c r="D9" i="62"/>
  <c r="D10" i="62"/>
  <c r="D11" i="62"/>
  <c r="D12" i="62"/>
  <c r="D13" i="62"/>
  <c r="D14" i="62"/>
  <c r="C2" i="62"/>
  <c r="C3" i="62"/>
  <c r="C4" i="62"/>
  <c r="C5" i="62"/>
  <c r="C6" i="62"/>
  <c r="C7" i="62"/>
  <c r="C8" i="62"/>
  <c r="C9" i="62"/>
  <c r="C10" i="62"/>
  <c r="C11" i="62"/>
  <c r="C12" i="62"/>
  <c r="C13" i="62"/>
  <c r="C14" i="62"/>
  <c r="AB44" i="62"/>
  <c r="AB45" i="62"/>
  <c r="AB46" i="62"/>
  <c r="AB47" i="62"/>
  <c r="AB48" i="62"/>
  <c r="AB49" i="62"/>
  <c r="AB50" i="62"/>
  <c r="AB51" i="62"/>
  <c r="AB52" i="62"/>
  <c r="AB53" i="62"/>
  <c r="AB54" i="62"/>
  <c r="AB55" i="62"/>
  <c r="AA44" i="62"/>
  <c r="AA45" i="62"/>
  <c r="AA46" i="62"/>
  <c r="AA47" i="62"/>
  <c r="AA48" i="62"/>
  <c r="AA49" i="62"/>
  <c r="AA50" i="62"/>
  <c r="AA51" i="62"/>
  <c r="AA52" i="62"/>
  <c r="AA53" i="62"/>
  <c r="AA54" i="62"/>
  <c r="AA55" i="62"/>
  <c r="Z44" i="62"/>
  <c r="Z45" i="62"/>
  <c r="Z46" i="62"/>
  <c r="Z47" i="62"/>
  <c r="Z48" i="62"/>
  <c r="Z49" i="62"/>
  <c r="Z50" i="62"/>
  <c r="Z51" i="62"/>
  <c r="Z52" i="62"/>
  <c r="Z53" i="62"/>
  <c r="Z54" i="62"/>
  <c r="Z55" i="62"/>
  <c r="Y44" i="62"/>
  <c r="Y45" i="62"/>
  <c r="Y46" i="62"/>
  <c r="Y47" i="62"/>
  <c r="Y48" i="62"/>
  <c r="Y49" i="62"/>
  <c r="Y50" i="62"/>
  <c r="Y51" i="62"/>
  <c r="Y52" i="62"/>
  <c r="Y53" i="62"/>
  <c r="Y54" i="62"/>
  <c r="Y55" i="62"/>
  <c r="X44" i="62"/>
  <c r="X45" i="62"/>
  <c r="X46" i="62"/>
  <c r="X47" i="62"/>
  <c r="X48" i="62"/>
  <c r="X49" i="62"/>
  <c r="X50" i="62"/>
  <c r="X51" i="62"/>
  <c r="X52" i="62"/>
  <c r="X53" i="62"/>
  <c r="X54" i="62"/>
  <c r="X55" i="62"/>
  <c r="W44" i="62"/>
  <c r="W45" i="62"/>
  <c r="W46" i="62"/>
  <c r="W47" i="62"/>
  <c r="W48" i="62"/>
  <c r="W49" i="62"/>
  <c r="W50" i="62"/>
  <c r="W51" i="62"/>
  <c r="W52" i="62"/>
  <c r="W53" i="62"/>
  <c r="W54" i="62"/>
  <c r="W55" i="62"/>
  <c r="V44" i="62"/>
  <c r="V45" i="62"/>
  <c r="V46" i="62"/>
  <c r="V47" i="62"/>
  <c r="V48" i="62"/>
  <c r="V49" i="62"/>
  <c r="V50" i="62"/>
  <c r="V51" i="62"/>
  <c r="V52" i="62"/>
  <c r="V53" i="62"/>
  <c r="V54" i="62"/>
  <c r="V55" i="62"/>
  <c r="U44" i="62"/>
  <c r="U45" i="62"/>
  <c r="U46" i="62"/>
  <c r="U47" i="62"/>
  <c r="U48" i="62"/>
  <c r="U49" i="62"/>
  <c r="U50" i="62"/>
  <c r="U51" i="62"/>
  <c r="U52" i="62"/>
  <c r="U53" i="62"/>
  <c r="U54" i="62"/>
  <c r="U55" i="62"/>
  <c r="T44" i="62"/>
  <c r="T45" i="62"/>
  <c r="T46" i="62"/>
  <c r="T47" i="62"/>
  <c r="T48" i="62"/>
  <c r="T49" i="62"/>
  <c r="T50" i="62"/>
  <c r="T51" i="62"/>
  <c r="T52" i="62"/>
  <c r="T53" i="62"/>
  <c r="T54" i="62"/>
  <c r="T55" i="62"/>
  <c r="S44" i="62"/>
  <c r="S45" i="62"/>
  <c r="S46" i="62"/>
  <c r="S47" i="62"/>
  <c r="S48" i="62"/>
  <c r="S49" i="62"/>
  <c r="S50" i="62"/>
  <c r="S51" i="62"/>
  <c r="S52" i="62"/>
  <c r="S53" i="62"/>
  <c r="S54" i="62"/>
  <c r="S55" i="62"/>
  <c r="R44" i="62"/>
  <c r="R45" i="62"/>
  <c r="R46" i="62"/>
  <c r="R47" i="62"/>
  <c r="R48" i="62"/>
  <c r="R49" i="62"/>
  <c r="R50" i="62"/>
  <c r="R51" i="62"/>
  <c r="R52" i="62"/>
  <c r="R53" i="62"/>
  <c r="R54" i="62"/>
  <c r="R55" i="62"/>
  <c r="Q44" i="62"/>
  <c r="Q45" i="62"/>
  <c r="Q46" i="62"/>
  <c r="Q47" i="62"/>
  <c r="Q48" i="62"/>
  <c r="Q49" i="62"/>
  <c r="Q50" i="62"/>
  <c r="Q51" i="62"/>
  <c r="Q52" i="62"/>
  <c r="Q53" i="62"/>
  <c r="Q54" i="62"/>
  <c r="Q55" i="62"/>
  <c r="P44" i="62"/>
  <c r="P45" i="62"/>
  <c r="P46" i="62"/>
  <c r="P47" i="62"/>
  <c r="P48" i="62"/>
  <c r="P49" i="62"/>
  <c r="P50" i="62"/>
  <c r="P51" i="62"/>
  <c r="P52" i="62"/>
  <c r="P53" i="62"/>
  <c r="P54" i="62"/>
  <c r="P55" i="62"/>
  <c r="O44" i="62"/>
  <c r="O45" i="62"/>
  <c r="O46" i="62"/>
  <c r="O47" i="62"/>
  <c r="O48" i="62"/>
  <c r="O49" i="62"/>
  <c r="O50" i="62"/>
  <c r="O51" i="62"/>
  <c r="O52" i="62"/>
  <c r="O53" i="62"/>
  <c r="O54" i="62"/>
  <c r="O55" i="62"/>
  <c r="N44" i="62"/>
  <c r="N48" i="62"/>
  <c r="N49" i="62"/>
  <c r="N50" i="62"/>
  <c r="N51" i="62"/>
  <c r="N55" i="62"/>
  <c r="M44" i="62"/>
  <c r="M45" i="62"/>
  <c r="M47" i="62"/>
  <c r="M50" i="62"/>
  <c r="M51" i="62"/>
  <c r="M53" i="62"/>
  <c r="M54" i="62"/>
  <c r="L44" i="62"/>
  <c r="L45" i="62"/>
  <c r="L46" i="62"/>
  <c r="L47" i="62"/>
  <c r="L48" i="62"/>
  <c r="L49" i="62"/>
  <c r="L50" i="62"/>
  <c r="L51" i="62"/>
  <c r="L52" i="62"/>
  <c r="L53" i="62"/>
  <c r="L54" i="62"/>
  <c r="L55" i="62"/>
  <c r="K44" i="62"/>
  <c r="K45" i="62"/>
  <c r="K46" i="62"/>
  <c r="K47" i="62"/>
  <c r="K48" i="62"/>
  <c r="K49" i="62"/>
  <c r="K50" i="62"/>
  <c r="K51" i="62"/>
  <c r="K52" i="62"/>
  <c r="K53" i="62"/>
  <c r="K54" i="62"/>
  <c r="K55" i="62"/>
  <c r="I44" i="62"/>
  <c r="I45" i="62"/>
  <c r="I46" i="62"/>
  <c r="I47" i="62"/>
  <c r="I48" i="62"/>
  <c r="I49" i="62"/>
  <c r="I50" i="62"/>
  <c r="I51" i="62"/>
  <c r="I52" i="62"/>
  <c r="I53" i="62"/>
  <c r="I54" i="62"/>
  <c r="I55" i="62"/>
  <c r="H44" i="62"/>
  <c r="H45" i="62"/>
  <c r="H46" i="62"/>
  <c r="H47" i="62"/>
  <c r="H48" i="62"/>
  <c r="H49" i="62"/>
  <c r="H50" i="62"/>
  <c r="H51" i="62"/>
  <c r="H52" i="62"/>
  <c r="H53" i="62"/>
  <c r="H54" i="62"/>
  <c r="H55" i="62"/>
  <c r="G44" i="62"/>
  <c r="G45" i="62"/>
  <c r="G46" i="62"/>
  <c r="G47" i="62"/>
  <c r="G48" i="62"/>
  <c r="G49" i="62"/>
  <c r="G50" i="62"/>
  <c r="G51" i="62"/>
  <c r="G52" i="62"/>
  <c r="G53" i="62"/>
  <c r="G54" i="62"/>
  <c r="G55" i="62"/>
  <c r="F44" i="62"/>
  <c r="F45" i="62"/>
  <c r="F46" i="62"/>
  <c r="F47" i="62"/>
  <c r="F48" i="62"/>
  <c r="F49" i="62"/>
  <c r="F50" i="62"/>
  <c r="F51" i="62"/>
  <c r="F52" i="62"/>
  <c r="F53" i="62"/>
  <c r="F54" i="62"/>
  <c r="F55" i="62"/>
  <c r="E44" i="62"/>
  <c r="E45" i="62"/>
  <c r="E46" i="62"/>
  <c r="E47" i="62"/>
  <c r="E48" i="62"/>
  <c r="E49" i="62"/>
  <c r="E50" i="62"/>
  <c r="E51" i="62"/>
  <c r="E52" i="62"/>
  <c r="E53" i="62"/>
  <c r="E54" i="62"/>
  <c r="E55" i="62"/>
  <c r="D44" i="62"/>
  <c r="D45" i="62"/>
  <c r="D46" i="62"/>
  <c r="D47" i="62"/>
  <c r="D48" i="62"/>
  <c r="D49" i="62"/>
  <c r="D50" i="62"/>
  <c r="D51" i="62"/>
  <c r="D52" i="62"/>
  <c r="D53" i="62"/>
  <c r="D54" i="62"/>
  <c r="D55" i="62"/>
  <c r="C44" i="62"/>
  <c r="C45" i="62"/>
  <c r="C46" i="62"/>
  <c r="C47" i="62"/>
  <c r="C48" i="62"/>
  <c r="C49" i="62"/>
  <c r="C50" i="62"/>
  <c r="C51" i="62"/>
  <c r="C52" i="62"/>
  <c r="C53" i="62"/>
  <c r="C54" i="62"/>
  <c r="C55" i="62"/>
  <c r="AB31" i="62"/>
  <c r="AB32" i="62"/>
  <c r="AB33" i="62"/>
  <c r="AB34" i="62"/>
  <c r="AB35" i="62"/>
  <c r="AB36" i="62"/>
  <c r="AB37" i="62"/>
  <c r="AB38" i="62"/>
  <c r="AB39" i="62"/>
  <c r="AB40" i="62"/>
  <c r="AB41" i="62"/>
  <c r="AB42" i="62"/>
  <c r="AA31" i="62"/>
  <c r="AA32" i="62"/>
  <c r="AA33" i="62"/>
  <c r="AA34" i="62"/>
  <c r="AA35" i="62"/>
  <c r="AA36" i="62"/>
  <c r="AA37" i="62"/>
  <c r="AA38" i="62"/>
  <c r="AA39" i="62"/>
  <c r="AA40" i="62"/>
  <c r="AA41" i="62"/>
  <c r="AA42" i="62"/>
  <c r="Z31" i="62"/>
  <c r="Z32" i="62"/>
  <c r="Z33" i="62"/>
  <c r="Z34" i="62"/>
  <c r="Z35" i="62"/>
  <c r="Z36" i="62"/>
  <c r="Z37" i="62"/>
  <c r="Z38" i="62"/>
  <c r="Z39" i="62"/>
  <c r="Z40" i="62"/>
  <c r="Z41" i="62"/>
  <c r="Z42" i="62"/>
  <c r="Y31" i="62"/>
  <c r="Y32" i="62"/>
  <c r="Y33" i="62"/>
  <c r="Y34" i="62"/>
  <c r="Y35" i="62"/>
  <c r="Y36" i="62"/>
  <c r="Y37" i="62"/>
  <c r="Y38" i="62"/>
  <c r="Y39" i="62"/>
  <c r="Y40" i="62"/>
  <c r="Y41" i="62"/>
  <c r="Y42" i="62"/>
  <c r="X31" i="62"/>
  <c r="X32" i="62"/>
  <c r="X33" i="62"/>
  <c r="X34" i="62"/>
  <c r="X35" i="62"/>
  <c r="X36" i="62"/>
  <c r="X37" i="62"/>
  <c r="X38" i="62"/>
  <c r="X39" i="62"/>
  <c r="X40" i="62"/>
  <c r="X41" i="62"/>
  <c r="X42" i="62"/>
  <c r="W31" i="62"/>
  <c r="W32" i="62"/>
  <c r="W33" i="62"/>
  <c r="W34" i="62"/>
  <c r="W35" i="62"/>
  <c r="W36" i="62"/>
  <c r="W37" i="62"/>
  <c r="W38" i="62"/>
  <c r="W39" i="62"/>
  <c r="W40" i="62"/>
  <c r="W41" i="62"/>
  <c r="W42" i="62"/>
  <c r="V31" i="62"/>
  <c r="V32" i="62"/>
  <c r="V33" i="62"/>
  <c r="V34" i="62"/>
  <c r="V35" i="62"/>
  <c r="V36" i="62"/>
  <c r="V37" i="62"/>
  <c r="V38" i="62"/>
  <c r="V39" i="62"/>
  <c r="V40" i="62"/>
  <c r="V41" i="62"/>
  <c r="V42" i="62"/>
  <c r="U31" i="62"/>
  <c r="U32" i="62"/>
  <c r="U33" i="62"/>
  <c r="U34" i="62"/>
  <c r="U35" i="62"/>
  <c r="U36" i="62"/>
  <c r="U37" i="62"/>
  <c r="U38" i="62"/>
  <c r="U39" i="62"/>
  <c r="U40" i="62"/>
  <c r="U41" i="62"/>
  <c r="U42" i="62"/>
  <c r="T31" i="62"/>
  <c r="T32" i="62"/>
  <c r="T33" i="62"/>
  <c r="T34" i="62"/>
  <c r="T35" i="62"/>
  <c r="T36" i="62"/>
  <c r="T37" i="62"/>
  <c r="T38" i="62"/>
  <c r="T39" i="62"/>
  <c r="T40" i="62"/>
  <c r="T41" i="62"/>
  <c r="T42" i="62"/>
  <c r="S31" i="62"/>
  <c r="S32" i="62"/>
  <c r="S33" i="62"/>
  <c r="S34" i="62"/>
  <c r="S35" i="62"/>
  <c r="S36" i="62"/>
  <c r="S37" i="62"/>
  <c r="S38" i="62"/>
  <c r="S39" i="62"/>
  <c r="S40" i="62"/>
  <c r="S41" i="62"/>
  <c r="S42" i="62"/>
  <c r="R31" i="62"/>
  <c r="R32" i="62"/>
  <c r="R33" i="62"/>
  <c r="R34" i="62"/>
  <c r="R35" i="62"/>
  <c r="R36" i="62"/>
  <c r="R37" i="62"/>
  <c r="R38" i="62"/>
  <c r="R39" i="62"/>
  <c r="R40" i="62"/>
  <c r="R41" i="62"/>
  <c r="R42" i="62"/>
  <c r="Q31" i="62"/>
  <c r="Q32" i="62"/>
  <c r="Q33" i="62"/>
  <c r="Q34" i="62"/>
  <c r="Q35" i="62"/>
  <c r="Q36" i="62"/>
  <c r="Q37" i="62"/>
  <c r="Q38" i="62"/>
  <c r="Q39" i="62"/>
  <c r="Q40" i="62"/>
  <c r="Q41" i="62"/>
  <c r="Q42" i="62"/>
  <c r="P31" i="62"/>
  <c r="P32" i="62"/>
  <c r="P33" i="62"/>
  <c r="P34" i="62"/>
  <c r="P35" i="62"/>
  <c r="P36" i="62"/>
  <c r="P37" i="62"/>
  <c r="P38" i="62"/>
  <c r="P39" i="62"/>
  <c r="P40" i="62"/>
  <c r="P41" i="62"/>
  <c r="P42" i="62"/>
  <c r="O31" i="62"/>
  <c r="O32" i="62"/>
  <c r="O33" i="62"/>
  <c r="O35" i="62"/>
  <c r="O36" i="62"/>
  <c r="O37" i="62"/>
  <c r="O38" i="62"/>
  <c r="O39" i="62"/>
  <c r="O40" i="62"/>
  <c r="O41" i="62"/>
  <c r="O42" i="62"/>
  <c r="L31" i="62"/>
  <c r="L32" i="62"/>
  <c r="L33" i="62"/>
  <c r="L34" i="62"/>
  <c r="L35" i="62"/>
  <c r="L36" i="62"/>
  <c r="L37" i="62"/>
  <c r="L38" i="62"/>
  <c r="L39" i="62"/>
  <c r="L40" i="62"/>
  <c r="L41" i="62"/>
  <c r="L42" i="62"/>
  <c r="K31" i="62"/>
  <c r="K32" i="62"/>
  <c r="K33" i="62"/>
  <c r="K34" i="62"/>
  <c r="K35" i="62"/>
  <c r="K36" i="62"/>
  <c r="K37" i="62"/>
  <c r="K38" i="62"/>
  <c r="K39" i="62"/>
  <c r="K40" i="62"/>
  <c r="K41" i="62"/>
  <c r="K42" i="62"/>
  <c r="I31" i="62"/>
  <c r="I32" i="62"/>
  <c r="I33" i="62"/>
  <c r="I34" i="62"/>
  <c r="I35" i="62"/>
  <c r="I36" i="62"/>
  <c r="I37" i="62"/>
  <c r="I38" i="62"/>
  <c r="I39" i="62"/>
  <c r="I40" i="62"/>
  <c r="I41" i="62"/>
  <c r="I42" i="62"/>
  <c r="H31" i="62"/>
  <c r="H32" i="62"/>
  <c r="H33" i="62"/>
  <c r="H34" i="62"/>
  <c r="H35" i="62"/>
  <c r="H36" i="62"/>
  <c r="H37" i="62"/>
  <c r="H38" i="62"/>
  <c r="H39" i="62"/>
  <c r="H40" i="62"/>
  <c r="H41" i="62"/>
  <c r="H42" i="62"/>
  <c r="G31" i="62"/>
  <c r="G32" i="62"/>
  <c r="G33" i="62"/>
  <c r="G34" i="62"/>
  <c r="G35" i="62"/>
  <c r="G36" i="62"/>
  <c r="G37" i="62"/>
  <c r="G38" i="62"/>
  <c r="G39" i="62"/>
  <c r="G40" i="62"/>
  <c r="G41" i="62"/>
  <c r="G42" i="62"/>
  <c r="F31" i="62"/>
  <c r="F32" i="62"/>
  <c r="F33" i="62"/>
  <c r="F34" i="62"/>
  <c r="F35" i="62"/>
  <c r="F36" i="62"/>
  <c r="F37" i="62"/>
  <c r="F38" i="62"/>
  <c r="F39" i="62"/>
  <c r="F40" i="62"/>
  <c r="F41" i="62"/>
  <c r="F42" i="62"/>
  <c r="E31" i="62"/>
  <c r="E32" i="62"/>
  <c r="E33" i="62"/>
  <c r="E34" i="62"/>
  <c r="E35" i="62"/>
  <c r="E36" i="62"/>
  <c r="E37" i="62"/>
  <c r="E38" i="62"/>
  <c r="E39" i="62"/>
  <c r="E40" i="62"/>
  <c r="E41" i="62"/>
  <c r="E42" i="62"/>
  <c r="D31" i="62"/>
  <c r="D32" i="62"/>
  <c r="D33" i="62"/>
  <c r="D34" i="62"/>
  <c r="D35" i="62"/>
  <c r="D36" i="62"/>
  <c r="D37" i="62"/>
  <c r="D38" i="62"/>
  <c r="D39" i="62"/>
  <c r="D40" i="62"/>
  <c r="D41" i="62"/>
  <c r="D42" i="62"/>
  <c r="C31" i="62"/>
  <c r="C32" i="62"/>
  <c r="C33" i="62"/>
  <c r="C34" i="62"/>
  <c r="C35" i="62"/>
  <c r="C36" i="62"/>
  <c r="C37" i="62"/>
  <c r="C38" i="62"/>
  <c r="C39" i="62"/>
  <c r="C40" i="62"/>
  <c r="C41" i="62"/>
  <c r="C42" i="62"/>
  <c r="N31" i="62"/>
  <c r="N33" i="62"/>
  <c r="N34" i="62"/>
  <c r="N35" i="62"/>
  <c r="N37" i="62"/>
  <c r="N38" i="62"/>
  <c r="N41" i="62"/>
  <c r="M42" i="62"/>
  <c r="M41" i="62"/>
  <c r="M40" i="62"/>
  <c r="M37" i="62"/>
  <c r="M36" i="62"/>
  <c r="M32" i="62"/>
  <c r="M31" i="62"/>
  <c r="I5" i="98"/>
  <c r="J5" i="98"/>
  <c r="K5" i="98"/>
  <c r="L5" i="98"/>
  <c r="I6" i="98"/>
  <c r="J6" i="98"/>
  <c r="K6" i="98"/>
  <c r="L6" i="98"/>
  <c r="I7" i="98"/>
  <c r="J7" i="98"/>
  <c r="K7" i="98"/>
  <c r="L7" i="98"/>
  <c r="I8" i="98"/>
  <c r="J8" i="98"/>
  <c r="K8" i="98"/>
  <c r="L8" i="98"/>
  <c r="I9" i="98"/>
  <c r="J9" i="98"/>
  <c r="K9" i="98"/>
  <c r="L9" i="98"/>
  <c r="I10" i="98"/>
  <c r="J10" i="98"/>
  <c r="K10" i="98"/>
  <c r="L10" i="98"/>
  <c r="I11" i="98"/>
  <c r="J11" i="98"/>
  <c r="K11" i="98"/>
  <c r="L11" i="98"/>
  <c r="I12" i="98"/>
  <c r="J12" i="98"/>
  <c r="K12" i="98"/>
  <c r="L12" i="98"/>
  <c r="I13" i="98"/>
  <c r="J13" i="98"/>
  <c r="K13" i="98"/>
  <c r="L13" i="98"/>
  <c r="I14" i="98"/>
  <c r="J14" i="98"/>
  <c r="K14" i="98"/>
  <c r="L14" i="98"/>
  <c r="I15" i="98"/>
  <c r="J15" i="98"/>
  <c r="K15" i="98"/>
  <c r="L15" i="98"/>
  <c r="I16" i="98"/>
  <c r="J16" i="98"/>
  <c r="K16" i="98"/>
  <c r="L16" i="98"/>
  <c r="I17" i="98"/>
  <c r="J17" i="98"/>
  <c r="K17" i="98"/>
  <c r="L17" i="98"/>
  <c r="I18" i="98"/>
  <c r="J18" i="98"/>
  <c r="K18" i="98"/>
  <c r="L18" i="98"/>
  <c r="I19" i="98"/>
  <c r="J19" i="98"/>
  <c r="K19" i="98"/>
  <c r="L19" i="98"/>
  <c r="I20" i="98"/>
  <c r="J20" i="98"/>
  <c r="K20" i="98"/>
  <c r="L20" i="98"/>
  <c r="I21" i="98"/>
  <c r="J21" i="98"/>
  <c r="K21" i="98"/>
  <c r="L21" i="98"/>
  <c r="I22" i="98"/>
  <c r="J22" i="98"/>
  <c r="K22" i="98"/>
  <c r="L22" i="98"/>
  <c r="I23" i="98"/>
  <c r="J23" i="98"/>
  <c r="K23" i="98"/>
  <c r="L23" i="98"/>
  <c r="I24" i="98"/>
  <c r="J24" i="98"/>
  <c r="K24" i="98"/>
  <c r="L24" i="98"/>
  <c r="I25" i="98"/>
  <c r="J25" i="98"/>
  <c r="K25" i="98"/>
  <c r="L25" i="98"/>
  <c r="I26" i="98"/>
  <c r="J26" i="98"/>
  <c r="K26" i="98"/>
  <c r="L26" i="98"/>
  <c r="I27" i="98"/>
  <c r="J27" i="98"/>
  <c r="K27" i="98"/>
  <c r="L27" i="98"/>
  <c r="I28" i="98"/>
  <c r="J28" i="98"/>
  <c r="K28" i="98"/>
  <c r="L28" i="98"/>
  <c r="I29" i="98"/>
  <c r="J29" i="98"/>
  <c r="K29" i="98"/>
  <c r="L29" i="98"/>
  <c r="I30" i="98"/>
  <c r="J30" i="98"/>
  <c r="K30" i="98"/>
  <c r="L30" i="98"/>
  <c r="J44" i="62" l="1"/>
  <c r="J45" i="62"/>
  <c r="J46" i="62"/>
  <c r="J47" i="62"/>
  <c r="J48" i="62"/>
  <c r="J49" i="62"/>
  <c r="J50" i="62"/>
  <c r="J51" i="62"/>
  <c r="J52" i="62"/>
  <c r="J53" i="62"/>
  <c r="J54" i="62"/>
  <c r="J55" i="62"/>
  <c r="J31" i="62"/>
  <c r="J32" i="62"/>
  <c r="J33" i="62"/>
  <c r="J34" i="62"/>
  <c r="J35" i="62"/>
  <c r="J36" i="62"/>
  <c r="J37" i="62"/>
  <c r="J38" i="62"/>
  <c r="J39" i="62"/>
  <c r="J40" i="62"/>
  <c r="J41" i="62"/>
  <c r="J42" i="62"/>
  <c r="O34" i="62" l="1"/>
  <c r="O28" i="62"/>
  <c r="O29" i="62"/>
  <c r="O20" i="62"/>
  <c r="O27" i="62"/>
  <c r="O17" i="62"/>
  <c r="O19" i="62"/>
  <c r="O6" i="62"/>
  <c r="O12" i="62"/>
  <c r="O9" i="62"/>
  <c r="O11" i="62"/>
  <c r="O3" i="62"/>
  <c r="O7" i="62"/>
  <c r="N47" i="62"/>
  <c r="N53" i="62"/>
  <c r="N45" i="62"/>
  <c r="N52" i="62"/>
  <c r="N54" i="62"/>
  <c r="N46" i="62"/>
  <c r="N42" i="62"/>
  <c r="N36" i="62"/>
  <c r="N39" i="62"/>
  <c r="N40" i="62"/>
  <c r="N32" i="62"/>
  <c r="N24" i="62"/>
  <c r="N23" i="62"/>
  <c r="N29" i="62"/>
  <c r="N18" i="62"/>
  <c r="N20" i="62"/>
  <c r="N25" i="62"/>
  <c r="N6" i="62"/>
  <c r="N13" i="62"/>
  <c r="N10" i="62"/>
  <c r="N4" i="62"/>
  <c r="N2" i="62"/>
  <c r="N8" i="62"/>
  <c r="M48" i="62"/>
  <c r="M55" i="62"/>
  <c r="M46" i="62"/>
  <c r="M52" i="62"/>
  <c r="M49" i="62"/>
  <c r="M35" i="62"/>
  <c r="M34" i="62"/>
  <c r="M33" i="62"/>
  <c r="M38" i="62"/>
  <c r="M39" i="62"/>
  <c r="M24" i="62"/>
  <c r="M21" i="62"/>
  <c r="M26" i="62"/>
  <c r="M22" i="62"/>
  <c r="M19" i="62"/>
  <c r="M17" i="62"/>
  <c r="M4" i="62"/>
  <c r="M12" i="62"/>
  <c r="M11" i="62"/>
  <c r="M14" i="62"/>
  <c r="M13" i="62"/>
  <c r="A44" i="70" l="1"/>
  <c r="A31" i="70"/>
  <c r="A17" i="70"/>
  <c r="A2" i="70"/>
  <c r="B55" i="69"/>
  <c r="B54" i="69"/>
  <c r="B53" i="69"/>
  <c r="B52" i="69"/>
  <c r="B51" i="69"/>
  <c r="B50" i="69"/>
  <c r="B49" i="69"/>
  <c r="B48" i="69"/>
  <c r="B47" i="69"/>
  <c r="B46" i="69"/>
  <c r="B45" i="69"/>
  <c r="B44" i="69"/>
  <c r="A44" i="69"/>
  <c r="B42" i="69"/>
  <c r="B41" i="69"/>
  <c r="B40" i="69"/>
  <c r="B39" i="69"/>
  <c r="B38" i="69"/>
  <c r="B37" i="69"/>
  <c r="B36" i="69"/>
  <c r="B35" i="69"/>
  <c r="B34" i="69"/>
  <c r="B33" i="69"/>
  <c r="B32" i="69"/>
  <c r="B31" i="69"/>
  <c r="A31" i="69"/>
  <c r="B29" i="69"/>
  <c r="B28" i="69"/>
  <c r="B27" i="69"/>
  <c r="B26" i="69"/>
  <c r="B25" i="69"/>
  <c r="B24" i="69"/>
  <c r="B23" i="69"/>
  <c r="B22" i="69"/>
  <c r="B21" i="69"/>
  <c r="B20" i="69"/>
  <c r="B19" i="69"/>
  <c r="B18" i="69"/>
  <c r="B17" i="69"/>
  <c r="A17" i="69"/>
  <c r="B14" i="69"/>
  <c r="B13" i="69"/>
  <c r="B12" i="69"/>
  <c r="B11" i="69"/>
  <c r="B10" i="69"/>
  <c r="B9" i="69"/>
  <c r="B8" i="69"/>
  <c r="B7" i="69"/>
  <c r="B6" i="69"/>
  <c r="B5" i="69"/>
  <c r="B4" i="69"/>
  <c r="B3" i="69"/>
  <c r="B2" i="69"/>
  <c r="A2" i="69"/>
  <c r="B55" i="68"/>
  <c r="B54" i="68"/>
  <c r="B53" i="68"/>
  <c r="B52" i="68"/>
  <c r="B51" i="68"/>
  <c r="B50" i="68"/>
  <c r="B49" i="68"/>
  <c r="B48" i="68"/>
  <c r="B47" i="68"/>
  <c r="B46" i="68"/>
  <c r="B45" i="68"/>
  <c r="B44" i="68"/>
  <c r="B42" i="68"/>
  <c r="B41" i="68"/>
  <c r="B40" i="68"/>
  <c r="B39" i="68"/>
  <c r="B38" i="68"/>
  <c r="B37" i="68"/>
  <c r="B36" i="68"/>
  <c r="B35" i="68"/>
  <c r="B34" i="68"/>
  <c r="B33" i="68"/>
  <c r="B32" i="68"/>
  <c r="B31" i="68"/>
  <c r="B29" i="68"/>
  <c r="B28" i="68"/>
  <c r="B27" i="68"/>
  <c r="B26" i="68"/>
  <c r="B25" i="68"/>
  <c r="B24" i="68"/>
  <c r="B23" i="68"/>
  <c r="B22" i="68"/>
  <c r="B21" i="68"/>
  <c r="B20" i="68"/>
  <c r="B19" i="68"/>
  <c r="B18" i="68"/>
  <c r="B17" i="68"/>
  <c r="B2" i="68"/>
  <c r="B3" i="68"/>
  <c r="B4" i="68"/>
  <c r="B5" i="68"/>
  <c r="B6" i="68"/>
  <c r="B7" i="68"/>
  <c r="B8" i="68"/>
  <c r="B9" i="68"/>
  <c r="B10" i="68"/>
  <c r="B11" i="68"/>
  <c r="B12" i="68"/>
  <c r="B13" i="68"/>
  <c r="B14" i="68"/>
  <c r="A44" i="68"/>
  <c r="A31" i="68"/>
  <c r="A17" i="68"/>
  <c r="A2" i="68"/>
  <c r="B29" i="67"/>
  <c r="C55" i="66"/>
  <c r="C54" i="66"/>
  <c r="C53" i="66"/>
  <c r="C52" i="66"/>
  <c r="C51" i="66"/>
  <c r="C50" i="66"/>
  <c r="C49" i="66"/>
  <c r="C48" i="66"/>
  <c r="C47" i="66"/>
  <c r="C46" i="66"/>
  <c r="C45" i="66"/>
  <c r="C44" i="66"/>
  <c r="C42" i="66"/>
  <c r="C41" i="66"/>
  <c r="D41" i="66" s="1"/>
  <c r="C40" i="66"/>
  <c r="D40" i="66" s="1"/>
  <c r="C39" i="66"/>
  <c r="C38" i="66"/>
  <c r="D38" i="66" s="1"/>
  <c r="C37" i="66"/>
  <c r="D37" i="66" s="1"/>
  <c r="C36" i="66"/>
  <c r="D36" i="66" s="1"/>
  <c r="C35" i="66"/>
  <c r="C34" i="66"/>
  <c r="D34" i="66" s="1"/>
  <c r="C33" i="66"/>
  <c r="D33" i="66" s="1"/>
  <c r="C32" i="66"/>
  <c r="C31" i="66"/>
  <c r="C31" i="65"/>
  <c r="C32" i="65"/>
  <c r="C33" i="65"/>
  <c r="C34" i="65"/>
  <c r="C35" i="65"/>
  <c r="C36" i="65"/>
  <c r="C37" i="65"/>
  <c r="C38" i="65"/>
  <c r="C39" i="65"/>
  <c r="C40" i="65"/>
  <c r="C41" i="65"/>
  <c r="C42" i="65"/>
  <c r="C44" i="65"/>
  <c r="C45" i="65"/>
  <c r="C46" i="65"/>
  <c r="C47" i="65"/>
  <c r="C48" i="65"/>
  <c r="C49" i="65"/>
  <c r="C50" i="65"/>
  <c r="C51" i="65"/>
  <c r="C52" i="65"/>
  <c r="C53" i="65"/>
  <c r="C54" i="65"/>
  <c r="C55" i="65"/>
  <c r="C31" i="63"/>
  <c r="C32" i="63"/>
  <c r="C33" i="63"/>
  <c r="C34" i="63"/>
  <c r="C35" i="63"/>
  <c r="C36" i="63"/>
  <c r="C37" i="63"/>
  <c r="C38" i="63"/>
  <c r="C39" i="63"/>
  <c r="C40" i="63"/>
  <c r="C41" i="63"/>
  <c r="C42" i="63"/>
  <c r="C44" i="63"/>
  <c r="C45" i="63"/>
  <c r="C46" i="63"/>
  <c r="C47" i="63"/>
  <c r="C48" i="63"/>
  <c r="C49" i="63"/>
  <c r="C50" i="63"/>
  <c r="C51" i="63"/>
  <c r="C52" i="63"/>
  <c r="C53" i="63"/>
  <c r="C54" i="63"/>
  <c r="C55" i="63"/>
  <c r="C31" i="64"/>
  <c r="C32" i="64"/>
  <c r="C33" i="64"/>
  <c r="C34" i="64"/>
  <c r="C35" i="64"/>
  <c r="C36" i="64"/>
  <c r="C37" i="64"/>
  <c r="C38" i="64"/>
  <c r="C39" i="64"/>
  <c r="C40" i="64"/>
  <c r="C41" i="64"/>
  <c r="C42" i="64"/>
  <c r="C44" i="64"/>
  <c r="C45" i="64"/>
  <c r="C46" i="64"/>
  <c r="C47" i="64"/>
  <c r="C48" i="64"/>
  <c r="C49" i="64"/>
  <c r="C50" i="64"/>
  <c r="C51" i="64"/>
  <c r="C52" i="64"/>
  <c r="C53" i="64"/>
  <c r="C54" i="64"/>
  <c r="C55" i="64"/>
  <c r="B55" i="65"/>
  <c r="B54" i="65"/>
  <c r="B53" i="65"/>
  <c r="B52" i="65"/>
  <c r="B51" i="65"/>
  <c r="B50" i="65"/>
  <c r="B49" i="65"/>
  <c r="B48" i="65"/>
  <c r="B47" i="65"/>
  <c r="B46" i="65"/>
  <c r="B45" i="65"/>
  <c r="B44" i="65"/>
  <c r="A44" i="65"/>
  <c r="B42" i="65"/>
  <c r="B41" i="65"/>
  <c r="B40" i="65"/>
  <c r="B39" i="65"/>
  <c r="B38" i="65"/>
  <c r="B37" i="65"/>
  <c r="B36" i="65"/>
  <c r="B35" i="65"/>
  <c r="B34" i="65"/>
  <c r="B33" i="65"/>
  <c r="B32" i="65"/>
  <c r="B31" i="65"/>
  <c r="A31" i="65"/>
  <c r="B29" i="65"/>
  <c r="B28" i="65"/>
  <c r="B27" i="65"/>
  <c r="B26" i="65"/>
  <c r="B25" i="65"/>
  <c r="B24" i="65"/>
  <c r="B23" i="65"/>
  <c r="B22" i="65"/>
  <c r="B21" i="65"/>
  <c r="B20" i="65"/>
  <c r="B19" i="65"/>
  <c r="B18" i="65"/>
  <c r="B17" i="65"/>
  <c r="A17" i="65"/>
  <c r="B14" i="65"/>
  <c r="B13" i="65"/>
  <c r="B12" i="65"/>
  <c r="B11" i="65"/>
  <c r="B10" i="65"/>
  <c r="B9" i="65"/>
  <c r="B8" i="65"/>
  <c r="B7" i="65"/>
  <c r="B6" i="65"/>
  <c r="B5" i="65"/>
  <c r="B4" i="65"/>
  <c r="B3" i="65"/>
  <c r="B2" i="65"/>
  <c r="A2" i="65"/>
  <c r="B55" i="64"/>
  <c r="B54" i="64"/>
  <c r="B53" i="64"/>
  <c r="B52" i="64"/>
  <c r="B51" i="64"/>
  <c r="B50" i="64"/>
  <c r="B49" i="64"/>
  <c r="B48" i="64"/>
  <c r="B47" i="64"/>
  <c r="B46" i="64"/>
  <c r="B45" i="64"/>
  <c r="B44" i="64"/>
  <c r="A44" i="64"/>
  <c r="B42" i="64"/>
  <c r="B41" i="64"/>
  <c r="B40" i="64"/>
  <c r="B39" i="64"/>
  <c r="B38" i="64"/>
  <c r="B37" i="64"/>
  <c r="B36" i="64"/>
  <c r="B35" i="64"/>
  <c r="B34" i="64"/>
  <c r="B33" i="64"/>
  <c r="B32" i="64"/>
  <c r="B31" i="64"/>
  <c r="A31" i="64"/>
  <c r="B29" i="64"/>
  <c r="B28" i="64"/>
  <c r="B27" i="64"/>
  <c r="B26" i="64"/>
  <c r="B25" i="64"/>
  <c r="B24" i="64"/>
  <c r="B23" i="64"/>
  <c r="B22" i="64"/>
  <c r="B21" i="64"/>
  <c r="B20" i="64"/>
  <c r="B19" i="64"/>
  <c r="B18" i="64"/>
  <c r="B17" i="64"/>
  <c r="A17" i="64"/>
  <c r="B14" i="64"/>
  <c r="B13" i="64"/>
  <c r="B12" i="64"/>
  <c r="B11" i="64"/>
  <c r="B10" i="64"/>
  <c r="B9" i="64"/>
  <c r="B8" i="64"/>
  <c r="B7" i="64"/>
  <c r="B6" i="64"/>
  <c r="B5" i="64"/>
  <c r="B4" i="64"/>
  <c r="B3" i="64"/>
  <c r="B2" i="64"/>
  <c r="B55" i="67"/>
  <c r="B54" i="67"/>
  <c r="B53" i="67"/>
  <c r="B52" i="67"/>
  <c r="B51" i="67"/>
  <c r="B50" i="67"/>
  <c r="B49" i="67"/>
  <c r="B48" i="67"/>
  <c r="B47" i="67"/>
  <c r="B46" i="67"/>
  <c r="B45" i="67"/>
  <c r="B44" i="67"/>
  <c r="A44" i="67"/>
  <c r="B42" i="67"/>
  <c r="B41" i="67"/>
  <c r="B40" i="67"/>
  <c r="B39" i="67"/>
  <c r="B38" i="67"/>
  <c r="B37" i="67"/>
  <c r="B36" i="67"/>
  <c r="B35" i="67"/>
  <c r="B34" i="67"/>
  <c r="B33" i="67"/>
  <c r="B32" i="67"/>
  <c r="B31" i="67"/>
  <c r="A31" i="67"/>
  <c r="B28" i="67"/>
  <c r="B27" i="67"/>
  <c r="B26" i="67"/>
  <c r="B25" i="67"/>
  <c r="B24" i="67"/>
  <c r="B23" i="67"/>
  <c r="B22" i="67"/>
  <c r="B21" i="67"/>
  <c r="B20" i="67"/>
  <c r="B19" i="67"/>
  <c r="B18" i="67"/>
  <c r="B17" i="67"/>
  <c r="A17" i="67"/>
  <c r="B15" i="67"/>
  <c r="B14" i="67"/>
  <c r="B13" i="67"/>
  <c r="B12" i="67"/>
  <c r="B11" i="67"/>
  <c r="B10" i="67"/>
  <c r="B9" i="67"/>
  <c r="B8" i="67"/>
  <c r="B7" i="67"/>
  <c r="B6" i="67"/>
  <c r="B5" i="67"/>
  <c r="B4" i="67"/>
  <c r="B3" i="67"/>
  <c r="B2" i="67"/>
  <c r="A2" i="67"/>
  <c r="B55" i="66"/>
  <c r="B54" i="66"/>
  <c r="B53" i="66"/>
  <c r="B52" i="66"/>
  <c r="B51" i="66"/>
  <c r="B50" i="66"/>
  <c r="B49" i="66"/>
  <c r="B48" i="66"/>
  <c r="B47" i="66"/>
  <c r="B46" i="66"/>
  <c r="B45" i="66"/>
  <c r="B44" i="66"/>
  <c r="A44" i="66"/>
  <c r="B42" i="66"/>
  <c r="B41" i="66"/>
  <c r="B40" i="66"/>
  <c r="B39" i="66"/>
  <c r="B38" i="66"/>
  <c r="B37" i="66"/>
  <c r="B36" i="66"/>
  <c r="B35" i="66"/>
  <c r="B34" i="66"/>
  <c r="B33" i="66"/>
  <c r="B32" i="66"/>
  <c r="B31" i="66"/>
  <c r="A31" i="66"/>
  <c r="B29" i="66"/>
  <c r="B28" i="66"/>
  <c r="B27" i="66"/>
  <c r="B26" i="66"/>
  <c r="B25" i="66"/>
  <c r="B24" i="66"/>
  <c r="B23" i="66"/>
  <c r="B22" i="66"/>
  <c r="B21" i="66"/>
  <c r="B20" i="66"/>
  <c r="B19" i="66"/>
  <c r="B18" i="66"/>
  <c r="B17" i="66"/>
  <c r="A17" i="66"/>
  <c r="B14" i="66"/>
  <c r="B13" i="66"/>
  <c r="B12" i="66"/>
  <c r="B11" i="66"/>
  <c r="B10" i="66"/>
  <c r="B9" i="66"/>
  <c r="B8" i="66"/>
  <c r="B7" i="66"/>
  <c r="B6" i="66"/>
  <c r="B5" i="66"/>
  <c r="B4" i="66"/>
  <c r="B3" i="66"/>
  <c r="B2" i="66"/>
  <c r="A2" i="66"/>
  <c r="A2" i="63"/>
  <c r="B2" i="63"/>
  <c r="B3" i="63"/>
  <c r="B4" i="63"/>
  <c r="B5" i="63"/>
  <c r="B6" i="63"/>
  <c r="B7" i="63"/>
  <c r="B8" i="63"/>
  <c r="B9" i="63"/>
  <c r="B10" i="63"/>
  <c r="B11" i="63"/>
  <c r="B12" i="63"/>
  <c r="B13" i="63"/>
  <c r="B14" i="63"/>
  <c r="A17" i="63"/>
  <c r="B17" i="63"/>
  <c r="B18" i="63"/>
  <c r="B19" i="63"/>
  <c r="B20" i="63"/>
  <c r="B21" i="63"/>
  <c r="B22" i="63"/>
  <c r="B23" i="63"/>
  <c r="B24" i="63"/>
  <c r="B25" i="63"/>
  <c r="B26" i="63"/>
  <c r="B27" i="63"/>
  <c r="B28" i="63"/>
  <c r="B29" i="63"/>
  <c r="A31" i="63"/>
  <c r="B31" i="63"/>
  <c r="B32" i="63"/>
  <c r="B33" i="63"/>
  <c r="B34" i="63"/>
  <c r="B35" i="63"/>
  <c r="B36" i="63"/>
  <c r="B37" i="63"/>
  <c r="B38" i="63"/>
  <c r="B39" i="63"/>
  <c r="B40" i="63"/>
  <c r="B41" i="63"/>
  <c r="B42" i="63"/>
  <c r="A44" i="63"/>
  <c r="B44" i="63"/>
  <c r="B45" i="63"/>
  <c r="B46" i="63"/>
  <c r="B47" i="63"/>
  <c r="B48" i="63"/>
  <c r="B49" i="63"/>
  <c r="B50" i="63"/>
  <c r="B51" i="63"/>
  <c r="B52" i="63"/>
  <c r="B53" i="63"/>
  <c r="B54" i="63"/>
  <c r="B55" i="63"/>
  <c r="C52" i="67" l="1"/>
  <c r="C35" i="67"/>
  <c r="C31" i="67"/>
  <c r="C53" i="67"/>
  <c r="C36" i="67"/>
  <c r="C32" i="67"/>
  <c r="C51" i="67"/>
  <c r="C34" i="67"/>
  <c r="C54" i="67"/>
  <c r="C33" i="67"/>
  <c r="D31" i="66"/>
  <c r="D32" i="66"/>
  <c r="D42" i="66"/>
  <c r="D35" i="66"/>
  <c r="D39" i="66"/>
  <c r="C48" i="67"/>
  <c r="C44" i="67"/>
  <c r="C39" i="67"/>
  <c r="C50" i="67"/>
  <c r="C46" i="67"/>
  <c r="C41" i="67"/>
  <c r="C37" i="67"/>
  <c r="C49" i="67"/>
  <c r="C45" i="67"/>
  <c r="C40" i="67"/>
  <c r="C55" i="67"/>
  <c r="C47" i="67"/>
  <c r="C42" i="67"/>
  <c r="C38" i="67"/>
  <c r="L1" i="59"/>
  <c r="C34" i="68" l="1"/>
  <c r="C31" i="68"/>
  <c r="C31" i="69" s="1"/>
  <c r="C36" i="68"/>
  <c r="C33" i="68"/>
  <c r="C32" i="68"/>
  <c r="C35" i="68"/>
  <c r="C51" i="68"/>
  <c r="C50" i="68"/>
  <c r="C47" i="68"/>
  <c r="C44" i="68"/>
  <c r="C44" i="69" s="1"/>
  <c r="C48" i="68"/>
  <c r="C46" i="68"/>
  <c r="C53" i="68"/>
  <c r="C54" i="68"/>
  <c r="C52" i="68"/>
  <c r="C55" i="68"/>
  <c r="C45" i="68"/>
  <c r="C38" i="68"/>
  <c r="C40" i="68"/>
  <c r="C39" i="68"/>
  <c r="C49" i="68"/>
  <c r="C42" i="68"/>
  <c r="C37" i="68"/>
  <c r="C41" i="68"/>
  <c r="D54" i="66"/>
  <c r="D49" i="66"/>
  <c r="D46" i="66"/>
  <c r="D55" i="66"/>
  <c r="D47" i="66"/>
  <c r="D45" i="66"/>
  <c r="M5" i="60"/>
  <c r="M9" i="60"/>
  <c r="M13" i="60"/>
  <c r="M17" i="60"/>
  <c r="M21" i="60"/>
  <c r="M25" i="60"/>
  <c r="M29" i="60"/>
  <c r="M2" i="60"/>
  <c r="M6" i="60"/>
  <c r="M10" i="60"/>
  <c r="M14" i="60"/>
  <c r="M18" i="60"/>
  <c r="M22" i="60"/>
  <c r="M26" i="60"/>
  <c r="M30" i="60"/>
  <c r="M4" i="60"/>
  <c r="M8" i="60"/>
  <c r="M12" i="60"/>
  <c r="M16" i="60"/>
  <c r="M20" i="60"/>
  <c r="M24" i="60"/>
  <c r="M28" i="60"/>
  <c r="M31" i="60"/>
  <c r="M3" i="60"/>
  <c r="M7" i="60"/>
  <c r="M11" i="60"/>
  <c r="M15" i="60"/>
  <c r="M19" i="60"/>
  <c r="M23" i="60"/>
  <c r="M27" i="60"/>
  <c r="L5" i="60"/>
  <c r="L9" i="60"/>
  <c r="L13" i="60"/>
  <c r="L17" i="60"/>
  <c r="L21" i="60"/>
  <c r="L25" i="60"/>
  <c r="L29" i="60"/>
  <c r="L2" i="60"/>
  <c r="L6" i="60"/>
  <c r="L10" i="60"/>
  <c r="L14" i="60"/>
  <c r="L18" i="60"/>
  <c r="L22" i="60"/>
  <c r="L26" i="60"/>
  <c r="L30" i="60"/>
  <c r="L4" i="60"/>
  <c r="L12" i="60"/>
  <c r="L20" i="60"/>
  <c r="L28" i="60"/>
  <c r="L8" i="60"/>
  <c r="L16" i="60"/>
  <c r="L24" i="60"/>
  <c r="L31" i="60"/>
  <c r="L7" i="60"/>
  <c r="L15" i="60"/>
  <c r="L23" i="60"/>
  <c r="L11" i="60"/>
  <c r="L19" i="60"/>
  <c r="L27" i="60"/>
  <c r="L3" i="60"/>
  <c r="K3" i="60"/>
  <c r="K7" i="60"/>
  <c r="K11" i="60"/>
  <c r="K15" i="60"/>
  <c r="K19" i="60"/>
  <c r="K23" i="60"/>
  <c r="K27" i="60"/>
  <c r="K9" i="60"/>
  <c r="K17" i="60"/>
  <c r="K29" i="60"/>
  <c r="K2" i="60"/>
  <c r="K14" i="60"/>
  <c r="K22" i="60"/>
  <c r="K30" i="60"/>
  <c r="K4" i="60"/>
  <c r="K8" i="60"/>
  <c r="K12" i="60"/>
  <c r="K16" i="60"/>
  <c r="K20" i="60"/>
  <c r="K24" i="60"/>
  <c r="K28" i="60"/>
  <c r="K31" i="60"/>
  <c r="K5" i="60"/>
  <c r="K13" i="60"/>
  <c r="K21" i="60"/>
  <c r="K25" i="60"/>
  <c r="K6" i="60"/>
  <c r="K10" i="60"/>
  <c r="K18" i="60"/>
  <c r="K26" i="60"/>
  <c r="J2" i="60"/>
  <c r="J6" i="60"/>
  <c r="J10" i="60"/>
  <c r="J14" i="60"/>
  <c r="J18" i="60"/>
  <c r="J22" i="60"/>
  <c r="J26" i="60"/>
  <c r="J30" i="60"/>
  <c r="J4" i="60"/>
  <c r="J9" i="60"/>
  <c r="J15" i="60"/>
  <c r="J20" i="60"/>
  <c r="J25" i="60"/>
  <c r="J5" i="60"/>
  <c r="J11" i="60"/>
  <c r="J16" i="60"/>
  <c r="J21" i="60"/>
  <c r="J27" i="60"/>
  <c r="J31" i="60"/>
  <c r="J7" i="60"/>
  <c r="J12" i="60"/>
  <c r="J17" i="60"/>
  <c r="J23" i="60"/>
  <c r="J28" i="60"/>
  <c r="J13" i="60"/>
  <c r="J19" i="60"/>
  <c r="J3" i="60"/>
  <c r="J24" i="60"/>
  <c r="J8" i="60"/>
  <c r="J29" i="60"/>
  <c r="C9" i="66"/>
  <c r="D9" i="66" s="1"/>
  <c r="C8" i="64"/>
  <c r="C28" i="66"/>
  <c r="C24" i="66"/>
  <c r="C27" i="66"/>
  <c r="C2" i="66"/>
  <c r="D2" i="66" s="1"/>
  <c r="C2" i="65"/>
  <c r="D48" i="66"/>
  <c r="D50" i="66"/>
  <c r="D44" i="66"/>
  <c r="D53" i="66"/>
  <c r="D52" i="66"/>
  <c r="D51" i="66"/>
  <c r="C26" i="66"/>
  <c r="D26" i="66" s="1"/>
  <c r="C25" i="66"/>
  <c r="C2" i="64"/>
  <c r="C2" i="63"/>
  <c r="S1" i="59"/>
  <c r="C32" i="69" l="1"/>
  <c r="C35" i="69"/>
  <c r="C33" i="69"/>
  <c r="C52" i="69"/>
  <c r="C34" i="69"/>
  <c r="C51" i="69"/>
  <c r="C53" i="69"/>
  <c r="D25" i="66"/>
  <c r="E25" i="66" s="1"/>
  <c r="F25" i="66" s="1"/>
  <c r="G25" i="66" s="1"/>
  <c r="H25" i="66" s="1"/>
  <c r="I25" i="66" s="1"/>
  <c r="J25" i="66" s="1"/>
  <c r="K25" i="66" s="1"/>
  <c r="L25" i="66" s="1"/>
  <c r="M25" i="66" s="1"/>
  <c r="N25" i="66" s="1"/>
  <c r="O25" i="66" s="1"/>
  <c r="D27" i="66"/>
  <c r="E27" i="66" s="1"/>
  <c r="F27" i="66" s="1"/>
  <c r="G27" i="66" s="1"/>
  <c r="H27" i="66" s="1"/>
  <c r="I27" i="66" s="1"/>
  <c r="J27" i="66" s="1"/>
  <c r="K27" i="66" s="1"/>
  <c r="L27" i="66" s="1"/>
  <c r="M27" i="66" s="1"/>
  <c r="N27" i="66" s="1"/>
  <c r="O27" i="66" s="1"/>
  <c r="D28" i="66"/>
  <c r="E28" i="66" s="1"/>
  <c r="F28" i="66" s="1"/>
  <c r="G28" i="66" s="1"/>
  <c r="H28" i="66" s="1"/>
  <c r="I28" i="66" s="1"/>
  <c r="J28" i="66" s="1"/>
  <c r="K28" i="66" s="1"/>
  <c r="L28" i="66" s="1"/>
  <c r="M28" i="66" s="1"/>
  <c r="N28" i="66" s="1"/>
  <c r="O28" i="66" s="1"/>
  <c r="D24" i="66"/>
  <c r="E24" i="66" s="1"/>
  <c r="F24" i="66" s="1"/>
  <c r="G24" i="66" s="1"/>
  <c r="H24" i="66" s="1"/>
  <c r="I24" i="66" s="1"/>
  <c r="J24" i="66" s="1"/>
  <c r="K24" i="66" s="1"/>
  <c r="L24" i="66" s="1"/>
  <c r="M24" i="66" s="1"/>
  <c r="N24" i="66" s="1"/>
  <c r="O24" i="66" s="1"/>
  <c r="C45" i="69"/>
  <c r="C55" i="69"/>
  <c r="C39" i="69"/>
  <c r="C46" i="69"/>
  <c r="C54" i="69"/>
  <c r="C49" i="69"/>
  <c r="C37" i="69"/>
  <c r="C47" i="69"/>
  <c r="C42" i="69"/>
  <c r="C40" i="69"/>
  <c r="C50" i="69"/>
  <c r="C48" i="69"/>
  <c r="C41" i="69"/>
  <c r="C38" i="69"/>
  <c r="C36" i="69"/>
  <c r="C8" i="63"/>
  <c r="D8" i="63" s="1"/>
  <c r="C8" i="65"/>
  <c r="D8" i="65" s="1"/>
  <c r="E8" i="65" s="1"/>
  <c r="F8" i="65" s="1"/>
  <c r="G8" i="65" s="1"/>
  <c r="H8" i="65" s="1"/>
  <c r="I8" i="65" s="1"/>
  <c r="J8" i="65" s="1"/>
  <c r="K8" i="65" s="1"/>
  <c r="L8" i="65" s="1"/>
  <c r="M8" i="65" s="1"/>
  <c r="N8" i="65" s="1"/>
  <c r="O8" i="65" s="1"/>
  <c r="E51" i="66"/>
  <c r="F51" i="66" s="1"/>
  <c r="G51" i="66" s="1"/>
  <c r="H51" i="66" s="1"/>
  <c r="I51" i="66" s="1"/>
  <c r="J51" i="66" s="1"/>
  <c r="K51" i="66" s="1"/>
  <c r="L51" i="66" s="1"/>
  <c r="M51" i="66" s="1"/>
  <c r="N51" i="66" s="1"/>
  <c r="O51" i="66" s="1"/>
  <c r="P51" i="66" s="1"/>
  <c r="E48" i="66"/>
  <c r="F48" i="66" s="1"/>
  <c r="G48" i="66" s="1"/>
  <c r="H48" i="66" s="1"/>
  <c r="I48" i="66" s="1"/>
  <c r="J48" i="66" s="1"/>
  <c r="K48" i="66" s="1"/>
  <c r="L48" i="66" s="1"/>
  <c r="M48" i="66" s="1"/>
  <c r="N48" i="66" s="1"/>
  <c r="O48" i="66" s="1"/>
  <c r="P48" i="66" s="1"/>
  <c r="E52" i="66"/>
  <c r="F52" i="66" s="1"/>
  <c r="G52" i="66" s="1"/>
  <c r="H52" i="66" s="1"/>
  <c r="I52" i="66" s="1"/>
  <c r="J52" i="66" s="1"/>
  <c r="K52" i="66" s="1"/>
  <c r="L52" i="66" s="1"/>
  <c r="M52" i="66" s="1"/>
  <c r="N52" i="66" s="1"/>
  <c r="O52" i="66" s="1"/>
  <c r="P52" i="66" s="1"/>
  <c r="E45" i="66"/>
  <c r="F45" i="66" s="1"/>
  <c r="G45" i="66" s="1"/>
  <c r="H45" i="66" s="1"/>
  <c r="I45" i="66" s="1"/>
  <c r="J45" i="66" s="1"/>
  <c r="K45" i="66" s="1"/>
  <c r="L45" i="66" s="1"/>
  <c r="M45" i="66" s="1"/>
  <c r="N45" i="66" s="1"/>
  <c r="O45" i="66" s="1"/>
  <c r="P45" i="66" s="1"/>
  <c r="D45" i="64"/>
  <c r="E45" i="64" s="1"/>
  <c r="F45" i="64" s="1"/>
  <c r="G45" i="64" s="1"/>
  <c r="H45" i="64" s="1"/>
  <c r="I45" i="64" s="1"/>
  <c r="J45" i="64" s="1"/>
  <c r="D45" i="63"/>
  <c r="D45" i="65"/>
  <c r="E45" i="65" s="1"/>
  <c r="F45" i="65" s="1"/>
  <c r="G45" i="65" s="1"/>
  <c r="H45" i="65" s="1"/>
  <c r="I45" i="65" s="1"/>
  <c r="J45" i="65" s="1"/>
  <c r="K45" i="65" s="1"/>
  <c r="L45" i="65" s="1"/>
  <c r="M45" i="65" s="1"/>
  <c r="N45" i="65" s="1"/>
  <c r="O45" i="65" s="1"/>
  <c r="P45" i="65" s="1"/>
  <c r="D49" i="64"/>
  <c r="E49" i="64" s="1"/>
  <c r="F49" i="64" s="1"/>
  <c r="G49" i="64" s="1"/>
  <c r="D49" i="65"/>
  <c r="E49" i="65" s="1"/>
  <c r="F49" i="65" s="1"/>
  <c r="G49" i="65" s="1"/>
  <c r="H49" i="65" s="1"/>
  <c r="I49" i="65" s="1"/>
  <c r="J49" i="65" s="1"/>
  <c r="K49" i="65" s="1"/>
  <c r="L49" i="65" s="1"/>
  <c r="M49" i="65" s="1"/>
  <c r="N49" i="65" s="1"/>
  <c r="O49" i="65" s="1"/>
  <c r="P49" i="65" s="1"/>
  <c r="E49" i="66"/>
  <c r="F49" i="66" s="1"/>
  <c r="G49" i="66" s="1"/>
  <c r="H49" i="66" s="1"/>
  <c r="I49" i="66" s="1"/>
  <c r="J49" i="66" s="1"/>
  <c r="K49" i="66" s="1"/>
  <c r="L49" i="66" s="1"/>
  <c r="M49" i="66" s="1"/>
  <c r="N49" i="66" s="1"/>
  <c r="O49" i="66" s="1"/>
  <c r="P49" i="66" s="1"/>
  <c r="D49" i="63"/>
  <c r="E49" i="63" s="1"/>
  <c r="E55" i="66"/>
  <c r="F55" i="66" s="1"/>
  <c r="G55" i="66" s="1"/>
  <c r="H55" i="66" s="1"/>
  <c r="I55" i="66" s="1"/>
  <c r="J55" i="66" s="1"/>
  <c r="K55" i="66" s="1"/>
  <c r="L55" i="66" s="1"/>
  <c r="M55" i="66" s="1"/>
  <c r="N55" i="66" s="1"/>
  <c r="O55" i="66" s="1"/>
  <c r="P55" i="66" s="1"/>
  <c r="D55" i="63"/>
  <c r="E55" i="63" s="1"/>
  <c r="D55" i="65"/>
  <c r="E55" i="65" s="1"/>
  <c r="F55" i="65" s="1"/>
  <c r="G55" i="65" s="1"/>
  <c r="H55" i="65" s="1"/>
  <c r="I55" i="65" s="1"/>
  <c r="J55" i="65" s="1"/>
  <c r="K55" i="65" s="1"/>
  <c r="L55" i="65" s="1"/>
  <c r="M55" i="65" s="1"/>
  <c r="N55" i="65" s="1"/>
  <c r="O55" i="65" s="1"/>
  <c r="P55" i="65" s="1"/>
  <c r="D55" i="64"/>
  <c r="E55" i="64" s="1"/>
  <c r="F55" i="64" s="1"/>
  <c r="G55" i="64" s="1"/>
  <c r="D46" i="65"/>
  <c r="E46" i="65" s="1"/>
  <c r="F46" i="65" s="1"/>
  <c r="G46" i="65" s="1"/>
  <c r="H46" i="65" s="1"/>
  <c r="I46" i="65" s="1"/>
  <c r="J46" i="65" s="1"/>
  <c r="K46" i="65" s="1"/>
  <c r="L46" i="65" s="1"/>
  <c r="M46" i="65" s="1"/>
  <c r="N46" i="65" s="1"/>
  <c r="O46" i="65" s="1"/>
  <c r="P46" i="65" s="1"/>
  <c r="E46" i="66"/>
  <c r="F46" i="66" s="1"/>
  <c r="G46" i="66" s="1"/>
  <c r="H46" i="66" s="1"/>
  <c r="I46" i="66" s="1"/>
  <c r="J46" i="66" s="1"/>
  <c r="K46" i="66" s="1"/>
  <c r="L46" i="66" s="1"/>
  <c r="M46" i="66" s="1"/>
  <c r="N46" i="66" s="1"/>
  <c r="O46" i="66" s="1"/>
  <c r="P46" i="66" s="1"/>
  <c r="D46" i="63"/>
  <c r="D46" i="64"/>
  <c r="E46" i="64" s="1"/>
  <c r="F46" i="64" s="1"/>
  <c r="G46" i="64" s="1"/>
  <c r="H46" i="64" s="1"/>
  <c r="E50" i="66"/>
  <c r="F50" i="66" s="1"/>
  <c r="G50" i="66" s="1"/>
  <c r="H50" i="66" s="1"/>
  <c r="I50" i="66" s="1"/>
  <c r="J50" i="66" s="1"/>
  <c r="K50" i="66" s="1"/>
  <c r="L50" i="66" s="1"/>
  <c r="M50" i="66" s="1"/>
  <c r="N50" i="66" s="1"/>
  <c r="O50" i="66" s="1"/>
  <c r="P50" i="66" s="1"/>
  <c r="E47" i="66"/>
  <c r="F47" i="66" s="1"/>
  <c r="G47" i="66" s="1"/>
  <c r="H47" i="66" s="1"/>
  <c r="I47" i="66" s="1"/>
  <c r="J47" i="66" s="1"/>
  <c r="K47" i="66" s="1"/>
  <c r="L47" i="66" s="1"/>
  <c r="M47" i="66" s="1"/>
  <c r="N47" i="66" s="1"/>
  <c r="O47" i="66" s="1"/>
  <c r="P47" i="66" s="1"/>
  <c r="D47" i="65"/>
  <c r="E47" i="65" s="1"/>
  <c r="F47" i="65" s="1"/>
  <c r="G47" i="65" s="1"/>
  <c r="H47" i="65" s="1"/>
  <c r="I47" i="65" s="1"/>
  <c r="J47" i="65" s="1"/>
  <c r="K47" i="65" s="1"/>
  <c r="L47" i="65" s="1"/>
  <c r="M47" i="65" s="1"/>
  <c r="N47" i="65" s="1"/>
  <c r="O47" i="65" s="1"/>
  <c r="P47" i="65" s="1"/>
  <c r="D47" i="64"/>
  <c r="E47" i="64" s="1"/>
  <c r="F47" i="64" s="1"/>
  <c r="G47" i="64" s="1"/>
  <c r="D47" i="63"/>
  <c r="D54" i="65"/>
  <c r="E54" i="65" s="1"/>
  <c r="F54" i="65" s="1"/>
  <c r="G54" i="65" s="1"/>
  <c r="H54" i="65" s="1"/>
  <c r="I54" i="65" s="1"/>
  <c r="J54" i="65" s="1"/>
  <c r="K54" i="65" s="1"/>
  <c r="L54" i="65" s="1"/>
  <c r="M54" i="65" s="1"/>
  <c r="N54" i="65" s="1"/>
  <c r="O54" i="65" s="1"/>
  <c r="P54" i="65" s="1"/>
  <c r="E54" i="66"/>
  <c r="F54" i="66" s="1"/>
  <c r="G54" i="66" s="1"/>
  <c r="H54" i="66" s="1"/>
  <c r="I54" i="66" s="1"/>
  <c r="J54" i="66" s="1"/>
  <c r="K54" i="66" s="1"/>
  <c r="L54" i="66" s="1"/>
  <c r="M54" i="66" s="1"/>
  <c r="N54" i="66" s="1"/>
  <c r="O54" i="66" s="1"/>
  <c r="P54" i="66" s="1"/>
  <c r="D54" i="63"/>
  <c r="D54" i="64"/>
  <c r="E54" i="64" s="1"/>
  <c r="F54" i="64" s="1"/>
  <c r="E33" i="66"/>
  <c r="F33" i="66" s="1"/>
  <c r="G33" i="66" s="1"/>
  <c r="H33" i="66" s="1"/>
  <c r="I33" i="66" s="1"/>
  <c r="J33" i="66" s="1"/>
  <c r="K33" i="66" s="1"/>
  <c r="L33" i="66" s="1"/>
  <c r="M33" i="66" s="1"/>
  <c r="N33" i="66" s="1"/>
  <c r="O33" i="66" s="1"/>
  <c r="P33" i="66" s="1"/>
  <c r="E42" i="66"/>
  <c r="F42" i="66" s="1"/>
  <c r="G42" i="66" s="1"/>
  <c r="H42" i="66" s="1"/>
  <c r="I42" i="66" s="1"/>
  <c r="J42" i="66" s="1"/>
  <c r="K42" i="66" s="1"/>
  <c r="L42" i="66" s="1"/>
  <c r="M42" i="66" s="1"/>
  <c r="N42" i="66" s="1"/>
  <c r="O42" i="66" s="1"/>
  <c r="P42" i="66" s="1"/>
  <c r="E37" i="66"/>
  <c r="F37" i="66" s="1"/>
  <c r="G37" i="66" s="1"/>
  <c r="H37" i="66" s="1"/>
  <c r="I37" i="66" s="1"/>
  <c r="J37" i="66" s="1"/>
  <c r="K37" i="66" s="1"/>
  <c r="L37" i="66" s="1"/>
  <c r="M37" i="66" s="1"/>
  <c r="N37" i="66" s="1"/>
  <c r="O37" i="66" s="1"/>
  <c r="P37" i="66" s="1"/>
  <c r="D37" i="65"/>
  <c r="E37" i="65" s="1"/>
  <c r="F37" i="65" s="1"/>
  <c r="G37" i="65" s="1"/>
  <c r="H37" i="65" s="1"/>
  <c r="I37" i="65" s="1"/>
  <c r="J37" i="65" s="1"/>
  <c r="K37" i="65" s="1"/>
  <c r="L37" i="65" s="1"/>
  <c r="M37" i="65" s="1"/>
  <c r="N37" i="65" s="1"/>
  <c r="O37" i="65" s="1"/>
  <c r="P37" i="65" s="1"/>
  <c r="D37" i="63"/>
  <c r="D37" i="64"/>
  <c r="E37" i="64" s="1"/>
  <c r="F37" i="64" s="1"/>
  <c r="G37" i="64" s="1"/>
  <c r="H37" i="64" s="1"/>
  <c r="E35" i="66"/>
  <c r="F35" i="66" s="1"/>
  <c r="G35" i="66" s="1"/>
  <c r="H35" i="66" s="1"/>
  <c r="I35" i="66" s="1"/>
  <c r="J35" i="66" s="1"/>
  <c r="K35" i="66" s="1"/>
  <c r="L35" i="66" s="1"/>
  <c r="M35" i="66" s="1"/>
  <c r="N35" i="66" s="1"/>
  <c r="O35" i="66" s="1"/>
  <c r="P35" i="66" s="1"/>
  <c r="E41" i="66"/>
  <c r="F41" i="66" s="1"/>
  <c r="G41" i="66" s="1"/>
  <c r="H41" i="66" s="1"/>
  <c r="I41" i="66" s="1"/>
  <c r="J41" i="66" s="1"/>
  <c r="K41" i="66" s="1"/>
  <c r="L41" i="66" s="1"/>
  <c r="M41" i="66" s="1"/>
  <c r="N41" i="66" s="1"/>
  <c r="O41" i="66" s="1"/>
  <c r="P41" i="66" s="1"/>
  <c r="D41" i="65"/>
  <c r="E41" i="65" s="1"/>
  <c r="F41" i="65" s="1"/>
  <c r="G41" i="65" s="1"/>
  <c r="H41" i="65" s="1"/>
  <c r="I41" i="65" s="1"/>
  <c r="J41" i="65" s="1"/>
  <c r="K41" i="65" s="1"/>
  <c r="L41" i="65" s="1"/>
  <c r="M41" i="65" s="1"/>
  <c r="N41" i="65" s="1"/>
  <c r="O41" i="65" s="1"/>
  <c r="P41" i="65" s="1"/>
  <c r="D41" i="64"/>
  <c r="E41" i="64" s="1"/>
  <c r="F41" i="64" s="1"/>
  <c r="G41" i="64" s="1"/>
  <c r="H41" i="64" s="1"/>
  <c r="D41" i="63"/>
  <c r="D34" i="65"/>
  <c r="E34" i="65" s="1"/>
  <c r="F34" i="65" s="1"/>
  <c r="G34" i="65" s="1"/>
  <c r="H34" i="65" s="1"/>
  <c r="I34" i="65" s="1"/>
  <c r="J34" i="65" s="1"/>
  <c r="K34" i="65" s="1"/>
  <c r="L34" i="65" s="1"/>
  <c r="M34" i="65" s="1"/>
  <c r="N34" i="65" s="1"/>
  <c r="O34" i="65" s="1"/>
  <c r="P34" i="65" s="1"/>
  <c r="D34" i="63"/>
  <c r="D34" i="64"/>
  <c r="E34" i="64" s="1"/>
  <c r="F34" i="64" s="1"/>
  <c r="G34" i="64" s="1"/>
  <c r="H34" i="64" s="1"/>
  <c r="E34" i="66"/>
  <c r="F34" i="66" s="1"/>
  <c r="G34" i="66" s="1"/>
  <c r="H34" i="66" s="1"/>
  <c r="I34" i="66" s="1"/>
  <c r="J34" i="66" s="1"/>
  <c r="K34" i="66" s="1"/>
  <c r="L34" i="66" s="1"/>
  <c r="M34" i="66" s="1"/>
  <c r="N34" i="66" s="1"/>
  <c r="O34" i="66" s="1"/>
  <c r="P34" i="66" s="1"/>
  <c r="E40" i="66"/>
  <c r="F40" i="66" s="1"/>
  <c r="G40" i="66" s="1"/>
  <c r="H40" i="66" s="1"/>
  <c r="I40" i="66" s="1"/>
  <c r="J40" i="66" s="1"/>
  <c r="K40" i="66" s="1"/>
  <c r="L40" i="66" s="1"/>
  <c r="M40" i="66" s="1"/>
  <c r="N40" i="66" s="1"/>
  <c r="O40" i="66" s="1"/>
  <c r="P40" i="66" s="1"/>
  <c r="D40" i="63"/>
  <c r="D40" i="65"/>
  <c r="E40" i="65" s="1"/>
  <c r="F40" i="65" s="1"/>
  <c r="G40" i="65" s="1"/>
  <c r="H40" i="65" s="1"/>
  <c r="I40" i="65" s="1"/>
  <c r="J40" i="65" s="1"/>
  <c r="K40" i="65" s="1"/>
  <c r="L40" i="65" s="1"/>
  <c r="M40" i="65" s="1"/>
  <c r="N40" i="65" s="1"/>
  <c r="O40" i="65" s="1"/>
  <c r="P40" i="65" s="1"/>
  <c r="D40" i="64"/>
  <c r="E40" i="64" s="1"/>
  <c r="F40" i="64" s="1"/>
  <c r="G40" i="64" s="1"/>
  <c r="H40" i="64" s="1"/>
  <c r="E38" i="66"/>
  <c r="F38" i="66" s="1"/>
  <c r="G38" i="66" s="1"/>
  <c r="H38" i="66" s="1"/>
  <c r="I38" i="66" s="1"/>
  <c r="J38" i="66" s="1"/>
  <c r="K38" i="66" s="1"/>
  <c r="L38" i="66" s="1"/>
  <c r="M38" i="66" s="1"/>
  <c r="N38" i="66" s="1"/>
  <c r="O38" i="66" s="1"/>
  <c r="P38" i="66" s="1"/>
  <c r="D38" i="63"/>
  <c r="D38" i="65"/>
  <c r="E38" i="65" s="1"/>
  <c r="F38" i="65" s="1"/>
  <c r="G38" i="65" s="1"/>
  <c r="H38" i="65" s="1"/>
  <c r="I38" i="65" s="1"/>
  <c r="J38" i="65" s="1"/>
  <c r="K38" i="65" s="1"/>
  <c r="L38" i="65" s="1"/>
  <c r="M38" i="65" s="1"/>
  <c r="N38" i="65" s="1"/>
  <c r="O38" i="65" s="1"/>
  <c r="P38" i="65" s="1"/>
  <c r="D38" i="64"/>
  <c r="E38" i="64" s="1"/>
  <c r="F38" i="64" s="1"/>
  <c r="E36" i="66"/>
  <c r="F36" i="66" s="1"/>
  <c r="G36" i="66" s="1"/>
  <c r="H36" i="66" s="1"/>
  <c r="I36" i="66" s="1"/>
  <c r="J36" i="66" s="1"/>
  <c r="K36" i="66" s="1"/>
  <c r="L36" i="66" s="1"/>
  <c r="M36" i="66" s="1"/>
  <c r="N36" i="66" s="1"/>
  <c r="O36" i="66" s="1"/>
  <c r="P36" i="66" s="1"/>
  <c r="D39" i="64"/>
  <c r="E39" i="64" s="1"/>
  <c r="F39" i="64" s="1"/>
  <c r="G39" i="64" s="1"/>
  <c r="H39" i="64" s="1"/>
  <c r="D39" i="65"/>
  <c r="E39" i="65" s="1"/>
  <c r="F39" i="65" s="1"/>
  <c r="G39" i="65" s="1"/>
  <c r="H39" i="65" s="1"/>
  <c r="I39" i="65" s="1"/>
  <c r="J39" i="65" s="1"/>
  <c r="K39" i="65" s="1"/>
  <c r="L39" i="65" s="1"/>
  <c r="M39" i="65" s="1"/>
  <c r="N39" i="65" s="1"/>
  <c r="O39" i="65" s="1"/>
  <c r="P39" i="65" s="1"/>
  <c r="D39" i="63"/>
  <c r="E39" i="63" s="1"/>
  <c r="E39" i="66"/>
  <c r="F39" i="66" s="1"/>
  <c r="G39" i="66" s="1"/>
  <c r="H39" i="66" s="1"/>
  <c r="I39" i="66" s="1"/>
  <c r="J39" i="66" s="1"/>
  <c r="K39" i="66" s="1"/>
  <c r="L39" i="66" s="1"/>
  <c r="M39" i="66" s="1"/>
  <c r="N39" i="66" s="1"/>
  <c r="O39" i="66" s="1"/>
  <c r="P39" i="66" s="1"/>
  <c r="D32" i="65"/>
  <c r="E32" i="65" s="1"/>
  <c r="F32" i="65" s="1"/>
  <c r="G32" i="65" s="1"/>
  <c r="H32" i="65" s="1"/>
  <c r="I32" i="65" s="1"/>
  <c r="J32" i="65" s="1"/>
  <c r="K32" i="65" s="1"/>
  <c r="L32" i="65" s="1"/>
  <c r="M32" i="65" s="1"/>
  <c r="N32" i="65" s="1"/>
  <c r="O32" i="65" s="1"/>
  <c r="P32" i="65" s="1"/>
  <c r="E32" i="66"/>
  <c r="F32" i="66" s="1"/>
  <c r="G32" i="66" s="1"/>
  <c r="H32" i="66" s="1"/>
  <c r="I32" i="66" s="1"/>
  <c r="J32" i="66" s="1"/>
  <c r="K32" i="66" s="1"/>
  <c r="L32" i="66" s="1"/>
  <c r="M32" i="66" s="1"/>
  <c r="N32" i="66" s="1"/>
  <c r="O32" i="66" s="1"/>
  <c r="P32" i="66" s="1"/>
  <c r="D32" i="64"/>
  <c r="E32" i="64" s="1"/>
  <c r="F32" i="64" s="1"/>
  <c r="G32" i="64" s="1"/>
  <c r="H32" i="64" s="1"/>
  <c r="D32" i="63"/>
  <c r="E32" i="63" s="1"/>
  <c r="C21" i="66"/>
  <c r="C21" i="64"/>
  <c r="D21" i="64" s="1"/>
  <c r="E21" i="64" s="1"/>
  <c r="F21" i="64" s="1"/>
  <c r="G21" i="64" s="1"/>
  <c r="H21" i="64" s="1"/>
  <c r="I21" i="64" s="1"/>
  <c r="J21" i="64" s="1"/>
  <c r="K21" i="64" s="1"/>
  <c r="L21" i="64" s="1"/>
  <c r="M21" i="64" s="1"/>
  <c r="N21" i="64" s="1"/>
  <c r="O21" i="64" s="1"/>
  <c r="C21" i="63"/>
  <c r="C21" i="65"/>
  <c r="D21" i="65" s="1"/>
  <c r="E21" i="65" s="1"/>
  <c r="F21" i="65" s="1"/>
  <c r="G21" i="65" s="1"/>
  <c r="H21" i="65" s="1"/>
  <c r="I21" i="65" s="1"/>
  <c r="J21" i="65" s="1"/>
  <c r="K21" i="65" s="1"/>
  <c r="L21" i="65" s="1"/>
  <c r="M21" i="65" s="1"/>
  <c r="N21" i="65" s="1"/>
  <c r="O21" i="65" s="1"/>
  <c r="P21" i="65" s="1"/>
  <c r="C20" i="66"/>
  <c r="C20" i="65"/>
  <c r="D20" i="65" s="1"/>
  <c r="E20" i="65" s="1"/>
  <c r="F20" i="65" s="1"/>
  <c r="G20" i="65" s="1"/>
  <c r="H20" i="65" s="1"/>
  <c r="I20" i="65" s="1"/>
  <c r="J20" i="65" s="1"/>
  <c r="K20" i="65" s="1"/>
  <c r="L20" i="65" s="1"/>
  <c r="M20" i="65" s="1"/>
  <c r="N20" i="65" s="1"/>
  <c r="O20" i="65" s="1"/>
  <c r="C20" i="63"/>
  <c r="C20" i="64"/>
  <c r="D20" i="64" s="1"/>
  <c r="E20" i="64" s="1"/>
  <c r="F20" i="64" s="1"/>
  <c r="G20" i="64" s="1"/>
  <c r="H20" i="64" s="1"/>
  <c r="I20" i="64" s="1"/>
  <c r="J20" i="64" s="1"/>
  <c r="K20" i="64" s="1"/>
  <c r="L20" i="64" s="1"/>
  <c r="M20" i="64" s="1"/>
  <c r="N20" i="64" s="1"/>
  <c r="O20" i="64" s="1"/>
  <c r="C9" i="63"/>
  <c r="D9" i="63" s="1"/>
  <c r="C9" i="65"/>
  <c r="D9" i="65" s="1"/>
  <c r="E9" i="65" s="1"/>
  <c r="F9" i="65" s="1"/>
  <c r="G9" i="65" s="1"/>
  <c r="H9" i="65" s="1"/>
  <c r="I9" i="65" s="1"/>
  <c r="J9" i="65" s="1"/>
  <c r="K9" i="65" s="1"/>
  <c r="L9" i="65" s="1"/>
  <c r="M9" i="65" s="1"/>
  <c r="N9" i="65" s="1"/>
  <c r="O9" i="65" s="1"/>
  <c r="C9" i="64"/>
  <c r="D9" i="64" s="1"/>
  <c r="E9" i="64" s="1"/>
  <c r="F9" i="64" s="1"/>
  <c r="G9" i="64" s="1"/>
  <c r="H9" i="64" s="1"/>
  <c r="I9" i="64" s="1"/>
  <c r="J9" i="64" s="1"/>
  <c r="K9" i="64" s="1"/>
  <c r="L9" i="64" s="1"/>
  <c r="M9" i="64" s="1"/>
  <c r="N9" i="64" s="1"/>
  <c r="O9" i="64" s="1"/>
  <c r="D8" i="64"/>
  <c r="E8" i="64" s="1"/>
  <c r="F8" i="64" s="1"/>
  <c r="G8" i="64" s="1"/>
  <c r="H8" i="64" s="1"/>
  <c r="I8" i="64" s="1"/>
  <c r="J8" i="64" s="1"/>
  <c r="K8" i="64" s="1"/>
  <c r="L8" i="64" s="1"/>
  <c r="M8" i="64" s="1"/>
  <c r="N8" i="64" s="1"/>
  <c r="O8" i="64" s="1"/>
  <c r="E9" i="66"/>
  <c r="F9" i="66" s="1"/>
  <c r="G9" i="66" s="1"/>
  <c r="H9" i="66" s="1"/>
  <c r="I9" i="66" s="1"/>
  <c r="J9" i="66" s="1"/>
  <c r="K9" i="66" s="1"/>
  <c r="L9" i="66" s="1"/>
  <c r="M9" i="66" s="1"/>
  <c r="N9" i="66" s="1"/>
  <c r="O9" i="66" s="1"/>
  <c r="D2" i="64"/>
  <c r="E2" i="64" s="1"/>
  <c r="F2" i="64" s="1"/>
  <c r="G2" i="64" s="1"/>
  <c r="H2" i="64" s="1"/>
  <c r="I2" i="64" s="1"/>
  <c r="J2" i="64" s="1"/>
  <c r="K2" i="64" s="1"/>
  <c r="L2" i="64" s="1"/>
  <c r="M2" i="64" s="1"/>
  <c r="N2" i="64" s="1"/>
  <c r="O2" i="64" s="1"/>
  <c r="D2" i="65"/>
  <c r="E2" i="65" s="1"/>
  <c r="F2" i="65" s="1"/>
  <c r="G2" i="65" s="1"/>
  <c r="H2" i="65" s="1"/>
  <c r="I2" i="65" s="1"/>
  <c r="J2" i="65" s="1"/>
  <c r="K2" i="65" s="1"/>
  <c r="L2" i="65" s="1"/>
  <c r="M2" i="65" s="1"/>
  <c r="N2" i="65" s="1"/>
  <c r="O2" i="65" s="1"/>
  <c r="C2" i="67"/>
  <c r="C8" i="66"/>
  <c r="C4" i="66"/>
  <c r="C4" i="65"/>
  <c r="D4" i="65" s="1"/>
  <c r="E4" i="65" s="1"/>
  <c r="F4" i="65" s="1"/>
  <c r="G4" i="65" s="1"/>
  <c r="H4" i="65" s="1"/>
  <c r="I4" i="65" s="1"/>
  <c r="J4" i="65" s="1"/>
  <c r="K4" i="65" s="1"/>
  <c r="L4" i="65" s="1"/>
  <c r="M4" i="65" s="1"/>
  <c r="N4" i="65" s="1"/>
  <c r="O4" i="65" s="1"/>
  <c r="C4" i="63"/>
  <c r="D4" i="63" s="1"/>
  <c r="C4" i="64"/>
  <c r="D4" i="64" s="1"/>
  <c r="E4" i="64" s="1"/>
  <c r="F4" i="64" s="1"/>
  <c r="G4" i="64" s="1"/>
  <c r="H4" i="64" s="1"/>
  <c r="I4" i="64" s="1"/>
  <c r="J4" i="64" s="1"/>
  <c r="K4" i="64" s="1"/>
  <c r="L4" i="64" s="1"/>
  <c r="M4" i="64" s="1"/>
  <c r="N4" i="64" s="1"/>
  <c r="O4" i="64" s="1"/>
  <c r="C11" i="64"/>
  <c r="D11" i="64" s="1"/>
  <c r="E11" i="64" s="1"/>
  <c r="F11" i="64" s="1"/>
  <c r="G11" i="64" s="1"/>
  <c r="H11" i="64" s="1"/>
  <c r="I11" i="64" s="1"/>
  <c r="J11" i="64" s="1"/>
  <c r="K11" i="64" s="1"/>
  <c r="L11" i="64" s="1"/>
  <c r="M11" i="64" s="1"/>
  <c r="N11" i="64" s="1"/>
  <c r="O11" i="64" s="1"/>
  <c r="C11" i="65"/>
  <c r="D11" i="65" s="1"/>
  <c r="E11" i="65" s="1"/>
  <c r="F11" i="65" s="1"/>
  <c r="G11" i="65" s="1"/>
  <c r="H11" i="65" s="1"/>
  <c r="I11" i="65" s="1"/>
  <c r="J11" i="65" s="1"/>
  <c r="K11" i="65" s="1"/>
  <c r="L11" i="65" s="1"/>
  <c r="M11" i="65" s="1"/>
  <c r="N11" i="65" s="1"/>
  <c r="O11" i="65" s="1"/>
  <c r="C11" i="63"/>
  <c r="D11" i="63" s="1"/>
  <c r="C11" i="66"/>
  <c r="C10" i="63"/>
  <c r="C10" i="66"/>
  <c r="C10" i="64"/>
  <c r="D10" i="64" s="1"/>
  <c r="E10" i="64" s="1"/>
  <c r="F10" i="64" s="1"/>
  <c r="G10" i="64" s="1"/>
  <c r="H10" i="64" s="1"/>
  <c r="I10" i="64" s="1"/>
  <c r="J10" i="64" s="1"/>
  <c r="K10" i="64" s="1"/>
  <c r="L10" i="64" s="1"/>
  <c r="M10" i="64" s="1"/>
  <c r="N10" i="64" s="1"/>
  <c r="O10" i="64" s="1"/>
  <c r="C10" i="65"/>
  <c r="D10" i="65" s="1"/>
  <c r="E10" i="65" s="1"/>
  <c r="F10" i="65" s="1"/>
  <c r="G10" i="65" s="1"/>
  <c r="H10" i="65" s="1"/>
  <c r="I10" i="65" s="1"/>
  <c r="J10" i="65" s="1"/>
  <c r="K10" i="65" s="1"/>
  <c r="L10" i="65" s="1"/>
  <c r="M10" i="65" s="1"/>
  <c r="N10" i="65" s="1"/>
  <c r="O10" i="65" s="1"/>
  <c r="C14" i="65"/>
  <c r="D14" i="65" s="1"/>
  <c r="E14" i="65" s="1"/>
  <c r="F14" i="65" s="1"/>
  <c r="G14" i="65" s="1"/>
  <c r="H14" i="65" s="1"/>
  <c r="I14" i="65" s="1"/>
  <c r="J14" i="65" s="1"/>
  <c r="K14" i="65" s="1"/>
  <c r="L14" i="65" s="1"/>
  <c r="M14" i="65" s="1"/>
  <c r="N14" i="65" s="1"/>
  <c r="O14" i="65" s="1"/>
  <c r="C14" i="63"/>
  <c r="C14" i="66"/>
  <c r="C14" i="64"/>
  <c r="D14" i="64" s="1"/>
  <c r="E14" i="64" s="1"/>
  <c r="F14" i="64" s="1"/>
  <c r="G14" i="64" s="1"/>
  <c r="H14" i="64" s="1"/>
  <c r="I14" i="64" s="1"/>
  <c r="J14" i="64" s="1"/>
  <c r="K14" i="64" s="1"/>
  <c r="L14" i="64" s="1"/>
  <c r="M14" i="64" s="1"/>
  <c r="N14" i="64" s="1"/>
  <c r="O14" i="64" s="1"/>
  <c r="C5" i="65"/>
  <c r="D5" i="65" s="1"/>
  <c r="E5" i="65" s="1"/>
  <c r="F5" i="65" s="1"/>
  <c r="G5" i="65" s="1"/>
  <c r="H5" i="65" s="1"/>
  <c r="I5" i="65" s="1"/>
  <c r="J5" i="65" s="1"/>
  <c r="K5" i="65" s="1"/>
  <c r="L5" i="65" s="1"/>
  <c r="M5" i="65" s="1"/>
  <c r="N5" i="65" s="1"/>
  <c r="O5" i="65" s="1"/>
  <c r="C5" i="64"/>
  <c r="D5" i="64" s="1"/>
  <c r="E5" i="64" s="1"/>
  <c r="F5" i="64" s="1"/>
  <c r="G5" i="64" s="1"/>
  <c r="H5" i="64" s="1"/>
  <c r="I5" i="64" s="1"/>
  <c r="J5" i="64" s="1"/>
  <c r="K5" i="64" s="1"/>
  <c r="L5" i="64" s="1"/>
  <c r="M5" i="64" s="1"/>
  <c r="N5" i="64" s="1"/>
  <c r="O5" i="64" s="1"/>
  <c r="C5" i="66"/>
  <c r="C5" i="63"/>
  <c r="D5" i="63" s="1"/>
  <c r="C6" i="63"/>
  <c r="C6" i="65"/>
  <c r="D6" i="65" s="1"/>
  <c r="E6" i="65" s="1"/>
  <c r="F6" i="65" s="1"/>
  <c r="G6" i="65" s="1"/>
  <c r="H6" i="65" s="1"/>
  <c r="I6" i="65" s="1"/>
  <c r="J6" i="65" s="1"/>
  <c r="K6" i="65" s="1"/>
  <c r="L6" i="65" s="1"/>
  <c r="M6" i="65" s="1"/>
  <c r="N6" i="65" s="1"/>
  <c r="O6" i="65" s="1"/>
  <c r="C6" i="64"/>
  <c r="D6" i="64" s="1"/>
  <c r="E6" i="64" s="1"/>
  <c r="F6" i="64" s="1"/>
  <c r="G6" i="64" s="1"/>
  <c r="H6" i="64" s="1"/>
  <c r="I6" i="64" s="1"/>
  <c r="J6" i="64" s="1"/>
  <c r="K6" i="64" s="1"/>
  <c r="L6" i="64" s="1"/>
  <c r="M6" i="64" s="1"/>
  <c r="N6" i="64" s="1"/>
  <c r="O6" i="64" s="1"/>
  <c r="C6" i="66"/>
  <c r="C3" i="64"/>
  <c r="D3" i="64" s="1"/>
  <c r="E3" i="64" s="1"/>
  <c r="F3" i="64" s="1"/>
  <c r="G3" i="64" s="1"/>
  <c r="H3" i="64" s="1"/>
  <c r="I3" i="64" s="1"/>
  <c r="J3" i="64" s="1"/>
  <c r="K3" i="64" s="1"/>
  <c r="L3" i="64" s="1"/>
  <c r="M3" i="64" s="1"/>
  <c r="N3" i="64" s="1"/>
  <c r="O3" i="64" s="1"/>
  <c r="C3" i="63"/>
  <c r="D3" i="63" s="1"/>
  <c r="C3" i="65"/>
  <c r="D3" i="65" s="1"/>
  <c r="E3" i="65" s="1"/>
  <c r="F3" i="65" s="1"/>
  <c r="G3" i="65" s="1"/>
  <c r="H3" i="65" s="1"/>
  <c r="I3" i="65" s="1"/>
  <c r="J3" i="65" s="1"/>
  <c r="K3" i="65" s="1"/>
  <c r="L3" i="65" s="1"/>
  <c r="M3" i="65" s="1"/>
  <c r="N3" i="65" s="1"/>
  <c r="O3" i="65" s="1"/>
  <c r="C3" i="66"/>
  <c r="C24" i="64"/>
  <c r="D24" i="64" s="1"/>
  <c r="E24" i="64" s="1"/>
  <c r="F24" i="64" s="1"/>
  <c r="G24" i="64" s="1"/>
  <c r="H24" i="64" s="1"/>
  <c r="I24" i="64" s="1"/>
  <c r="J24" i="64" s="1"/>
  <c r="K24" i="64" s="1"/>
  <c r="L24" i="64" s="1"/>
  <c r="M24" i="64" s="1"/>
  <c r="N24" i="64" s="1"/>
  <c r="O24" i="64" s="1"/>
  <c r="C24" i="63"/>
  <c r="C24" i="65"/>
  <c r="D24" i="65" s="1"/>
  <c r="E24" i="65" s="1"/>
  <c r="F24" i="65" s="1"/>
  <c r="G24" i="65" s="1"/>
  <c r="H24" i="65" s="1"/>
  <c r="I24" i="65" s="1"/>
  <c r="J24" i="65" s="1"/>
  <c r="K24" i="65" s="1"/>
  <c r="L24" i="65" s="1"/>
  <c r="M24" i="65" s="1"/>
  <c r="N24" i="65" s="1"/>
  <c r="O24" i="65" s="1"/>
  <c r="C17" i="63"/>
  <c r="C17" i="65"/>
  <c r="D17" i="65" s="1"/>
  <c r="E17" i="65" s="1"/>
  <c r="F17" i="65" s="1"/>
  <c r="G17" i="65" s="1"/>
  <c r="H17" i="65" s="1"/>
  <c r="I17" i="65" s="1"/>
  <c r="J17" i="65" s="1"/>
  <c r="K17" i="65" s="1"/>
  <c r="L17" i="65" s="1"/>
  <c r="M17" i="65" s="1"/>
  <c r="N17" i="65" s="1"/>
  <c r="O17" i="65" s="1"/>
  <c r="C17" i="64"/>
  <c r="D17" i="64" s="1"/>
  <c r="E17" i="64" s="1"/>
  <c r="F17" i="64" s="1"/>
  <c r="G17" i="64" s="1"/>
  <c r="H17" i="64" s="1"/>
  <c r="I17" i="64" s="1"/>
  <c r="J17" i="64" s="1"/>
  <c r="K17" i="64" s="1"/>
  <c r="L17" i="64" s="1"/>
  <c r="M17" i="64" s="1"/>
  <c r="N17" i="64" s="1"/>
  <c r="O17" i="64" s="1"/>
  <c r="C17" i="66"/>
  <c r="C18" i="65"/>
  <c r="D18" i="65" s="1"/>
  <c r="E18" i="65" s="1"/>
  <c r="F18" i="65" s="1"/>
  <c r="G18" i="65" s="1"/>
  <c r="H18" i="65" s="1"/>
  <c r="I18" i="65" s="1"/>
  <c r="J18" i="65" s="1"/>
  <c r="K18" i="65" s="1"/>
  <c r="L18" i="65" s="1"/>
  <c r="M18" i="65" s="1"/>
  <c r="N18" i="65" s="1"/>
  <c r="O18" i="65" s="1"/>
  <c r="C18" i="64"/>
  <c r="D18" i="64" s="1"/>
  <c r="E18" i="64" s="1"/>
  <c r="F18" i="64" s="1"/>
  <c r="G18" i="64" s="1"/>
  <c r="H18" i="64" s="1"/>
  <c r="I18" i="64" s="1"/>
  <c r="J18" i="64" s="1"/>
  <c r="K18" i="64" s="1"/>
  <c r="L18" i="64" s="1"/>
  <c r="M18" i="64" s="1"/>
  <c r="N18" i="64" s="1"/>
  <c r="O18" i="64" s="1"/>
  <c r="C18" i="66"/>
  <c r="C18" i="63"/>
  <c r="C27" i="63"/>
  <c r="C27" i="65"/>
  <c r="D27" i="65" s="1"/>
  <c r="E27" i="65" s="1"/>
  <c r="F27" i="65" s="1"/>
  <c r="G27" i="65" s="1"/>
  <c r="H27" i="65" s="1"/>
  <c r="I27" i="65" s="1"/>
  <c r="J27" i="65" s="1"/>
  <c r="K27" i="65" s="1"/>
  <c r="L27" i="65" s="1"/>
  <c r="M27" i="65" s="1"/>
  <c r="N27" i="65" s="1"/>
  <c r="O27" i="65" s="1"/>
  <c r="C27" i="64"/>
  <c r="D27" i="64" s="1"/>
  <c r="E27" i="64" s="1"/>
  <c r="F27" i="64" s="1"/>
  <c r="G27" i="64" s="1"/>
  <c r="H27" i="64" s="1"/>
  <c r="I27" i="64" s="1"/>
  <c r="J27" i="64" s="1"/>
  <c r="K27" i="64" s="1"/>
  <c r="L27" i="64" s="1"/>
  <c r="M27" i="64" s="1"/>
  <c r="N27" i="64" s="1"/>
  <c r="O27" i="64" s="1"/>
  <c r="C28" i="64"/>
  <c r="D28" i="64" s="1"/>
  <c r="E28" i="64" s="1"/>
  <c r="F28" i="64" s="1"/>
  <c r="G28" i="64" s="1"/>
  <c r="H28" i="64" s="1"/>
  <c r="I28" i="64" s="1"/>
  <c r="J28" i="64" s="1"/>
  <c r="K28" i="64" s="1"/>
  <c r="L28" i="64" s="1"/>
  <c r="M28" i="64" s="1"/>
  <c r="N28" i="64" s="1"/>
  <c r="O28" i="64" s="1"/>
  <c r="C28" i="63"/>
  <c r="C28" i="65"/>
  <c r="D28" i="65" s="1"/>
  <c r="E28" i="65" s="1"/>
  <c r="F28" i="65" s="1"/>
  <c r="G28" i="65" s="1"/>
  <c r="H28" i="65" s="1"/>
  <c r="I28" i="65" s="1"/>
  <c r="J28" i="65" s="1"/>
  <c r="K28" i="65" s="1"/>
  <c r="L28" i="65" s="1"/>
  <c r="M28" i="65" s="1"/>
  <c r="N28" i="65" s="1"/>
  <c r="O28" i="65" s="1"/>
  <c r="E44" i="66"/>
  <c r="F44" i="66" s="1"/>
  <c r="G44" i="66" s="1"/>
  <c r="H44" i="66" s="1"/>
  <c r="I44" i="66" s="1"/>
  <c r="J44" i="66" s="1"/>
  <c r="K44" i="66" s="1"/>
  <c r="L44" i="66" s="1"/>
  <c r="M44" i="66" s="1"/>
  <c r="N44" i="66" s="1"/>
  <c r="O44" i="66" s="1"/>
  <c r="P44" i="66" s="1"/>
  <c r="E2" i="66"/>
  <c r="F2" i="66" s="1"/>
  <c r="G2" i="66" s="1"/>
  <c r="H2" i="66" s="1"/>
  <c r="I2" i="66" s="1"/>
  <c r="J2" i="66" s="1"/>
  <c r="K2" i="66" s="1"/>
  <c r="L2" i="66" s="1"/>
  <c r="M2" i="66" s="1"/>
  <c r="N2" i="66" s="1"/>
  <c r="O2" i="66" s="1"/>
  <c r="E31" i="66"/>
  <c r="F31" i="66" s="1"/>
  <c r="G31" i="66" s="1"/>
  <c r="H31" i="66" s="1"/>
  <c r="I31" i="66" s="1"/>
  <c r="J31" i="66" s="1"/>
  <c r="K31" i="66" s="1"/>
  <c r="L31" i="66" s="1"/>
  <c r="M31" i="66" s="1"/>
  <c r="N31" i="66" s="1"/>
  <c r="O31" i="66" s="1"/>
  <c r="P31" i="66" s="1"/>
  <c r="E53" i="66"/>
  <c r="F53" i="66" s="1"/>
  <c r="G53" i="66" s="1"/>
  <c r="H53" i="66" s="1"/>
  <c r="I53" i="66" s="1"/>
  <c r="J53" i="66" s="1"/>
  <c r="K53" i="66" s="1"/>
  <c r="L53" i="66" s="1"/>
  <c r="M53" i="66" s="1"/>
  <c r="N53" i="66" s="1"/>
  <c r="O53" i="66" s="1"/>
  <c r="P53" i="66" s="1"/>
  <c r="D31" i="65"/>
  <c r="E31" i="65" s="1"/>
  <c r="F31" i="65" s="1"/>
  <c r="G31" i="65" s="1"/>
  <c r="H31" i="65" s="1"/>
  <c r="I31" i="65" s="1"/>
  <c r="J31" i="65" s="1"/>
  <c r="K31" i="65" s="1"/>
  <c r="L31" i="65" s="1"/>
  <c r="M31" i="65" s="1"/>
  <c r="N31" i="65" s="1"/>
  <c r="O31" i="65" s="1"/>
  <c r="P31" i="65" s="1"/>
  <c r="D51" i="65"/>
  <c r="E51" i="65" s="1"/>
  <c r="F51" i="65" s="1"/>
  <c r="G51" i="65" s="1"/>
  <c r="H51" i="65" s="1"/>
  <c r="I51" i="65" s="1"/>
  <c r="J51" i="65" s="1"/>
  <c r="K51" i="65" s="1"/>
  <c r="L51" i="65" s="1"/>
  <c r="M51" i="65" s="1"/>
  <c r="N51" i="65" s="1"/>
  <c r="O51" i="65" s="1"/>
  <c r="P51" i="65" s="1"/>
  <c r="D53" i="65"/>
  <c r="E53" i="65" s="1"/>
  <c r="F53" i="65" s="1"/>
  <c r="G53" i="65" s="1"/>
  <c r="H53" i="65" s="1"/>
  <c r="I53" i="65" s="1"/>
  <c r="J53" i="65" s="1"/>
  <c r="K53" i="65" s="1"/>
  <c r="L53" i="65" s="1"/>
  <c r="M53" i="65" s="1"/>
  <c r="N53" i="65" s="1"/>
  <c r="O53" i="65" s="1"/>
  <c r="P53" i="65" s="1"/>
  <c r="D50" i="65"/>
  <c r="E50" i="65" s="1"/>
  <c r="F50" i="65" s="1"/>
  <c r="G50" i="65" s="1"/>
  <c r="H50" i="65" s="1"/>
  <c r="I50" i="65" s="1"/>
  <c r="J50" i="65" s="1"/>
  <c r="K50" i="65" s="1"/>
  <c r="L50" i="65" s="1"/>
  <c r="M50" i="65" s="1"/>
  <c r="N50" i="65" s="1"/>
  <c r="O50" i="65" s="1"/>
  <c r="P50" i="65" s="1"/>
  <c r="D42" i="65"/>
  <c r="E42" i="65" s="1"/>
  <c r="F42" i="65" s="1"/>
  <c r="G42" i="65" s="1"/>
  <c r="H42" i="65" s="1"/>
  <c r="I42" i="65" s="1"/>
  <c r="J42" i="65" s="1"/>
  <c r="K42" i="65" s="1"/>
  <c r="L42" i="65" s="1"/>
  <c r="M42" i="65" s="1"/>
  <c r="N42" i="65" s="1"/>
  <c r="O42" i="65" s="1"/>
  <c r="P42" i="65" s="1"/>
  <c r="D33" i="65"/>
  <c r="E33" i="65" s="1"/>
  <c r="F33" i="65" s="1"/>
  <c r="G33" i="65" s="1"/>
  <c r="H33" i="65" s="1"/>
  <c r="I33" i="65" s="1"/>
  <c r="J33" i="65" s="1"/>
  <c r="K33" i="65" s="1"/>
  <c r="L33" i="65" s="1"/>
  <c r="M33" i="65" s="1"/>
  <c r="N33" i="65" s="1"/>
  <c r="O33" i="65" s="1"/>
  <c r="P33" i="65" s="1"/>
  <c r="D35" i="65"/>
  <c r="E35" i="65" s="1"/>
  <c r="F35" i="65" s="1"/>
  <c r="G35" i="65" s="1"/>
  <c r="H35" i="65" s="1"/>
  <c r="I35" i="65" s="1"/>
  <c r="J35" i="65" s="1"/>
  <c r="K35" i="65" s="1"/>
  <c r="L35" i="65" s="1"/>
  <c r="M35" i="65" s="1"/>
  <c r="N35" i="65" s="1"/>
  <c r="O35" i="65" s="1"/>
  <c r="P35" i="65" s="1"/>
  <c r="D52" i="65"/>
  <c r="E52" i="65" s="1"/>
  <c r="F52" i="65" s="1"/>
  <c r="G52" i="65" s="1"/>
  <c r="H52" i="65" s="1"/>
  <c r="I52" i="65" s="1"/>
  <c r="J52" i="65" s="1"/>
  <c r="K52" i="65" s="1"/>
  <c r="L52" i="65" s="1"/>
  <c r="M52" i="65" s="1"/>
  <c r="N52" i="65" s="1"/>
  <c r="O52" i="65" s="1"/>
  <c r="P52" i="65" s="1"/>
  <c r="D44" i="65"/>
  <c r="E44" i="65" s="1"/>
  <c r="F44" i="65" s="1"/>
  <c r="G44" i="65" s="1"/>
  <c r="H44" i="65" s="1"/>
  <c r="I44" i="65" s="1"/>
  <c r="J44" i="65" s="1"/>
  <c r="K44" i="65" s="1"/>
  <c r="L44" i="65" s="1"/>
  <c r="M44" i="65" s="1"/>
  <c r="N44" i="65" s="1"/>
  <c r="O44" i="65" s="1"/>
  <c r="P44" i="65" s="1"/>
  <c r="D48" i="65"/>
  <c r="E48" i="65" s="1"/>
  <c r="F48" i="65" s="1"/>
  <c r="G48" i="65" s="1"/>
  <c r="H48" i="65" s="1"/>
  <c r="I48" i="65" s="1"/>
  <c r="J48" i="65" s="1"/>
  <c r="K48" i="65" s="1"/>
  <c r="L48" i="65" s="1"/>
  <c r="M48" i="65" s="1"/>
  <c r="N48" i="65" s="1"/>
  <c r="O48" i="65" s="1"/>
  <c r="P48" i="65" s="1"/>
  <c r="D36" i="65"/>
  <c r="E36" i="65" s="1"/>
  <c r="F36" i="65" s="1"/>
  <c r="G36" i="65" s="1"/>
  <c r="H36" i="65" s="1"/>
  <c r="I36" i="65" s="1"/>
  <c r="J36" i="65" s="1"/>
  <c r="K36" i="65" s="1"/>
  <c r="L36" i="65" s="1"/>
  <c r="M36" i="65" s="1"/>
  <c r="N36" i="65" s="1"/>
  <c r="O36" i="65" s="1"/>
  <c r="P36" i="65" s="1"/>
  <c r="C25" i="65"/>
  <c r="D25" i="65" s="1"/>
  <c r="E25" i="65" s="1"/>
  <c r="F25" i="65" s="1"/>
  <c r="G25" i="65" s="1"/>
  <c r="H25" i="65" s="1"/>
  <c r="I25" i="65" s="1"/>
  <c r="J25" i="65" s="1"/>
  <c r="K25" i="65" s="1"/>
  <c r="L25" i="65" s="1"/>
  <c r="M25" i="65" s="1"/>
  <c r="N25" i="65" s="1"/>
  <c r="O25" i="65" s="1"/>
  <c r="C29" i="65"/>
  <c r="D29" i="65" s="1"/>
  <c r="E29" i="65" s="1"/>
  <c r="F29" i="65" s="1"/>
  <c r="G29" i="65" s="1"/>
  <c r="H29" i="65" s="1"/>
  <c r="I29" i="65" s="1"/>
  <c r="J29" i="65" s="1"/>
  <c r="K29" i="65" s="1"/>
  <c r="L29" i="65" s="1"/>
  <c r="M29" i="65" s="1"/>
  <c r="N29" i="65" s="1"/>
  <c r="O29" i="65" s="1"/>
  <c r="C29" i="66"/>
  <c r="C23" i="66"/>
  <c r="C23" i="65"/>
  <c r="D23" i="65" s="1"/>
  <c r="E23" i="65" s="1"/>
  <c r="F23" i="65" s="1"/>
  <c r="G23" i="65" s="1"/>
  <c r="H23" i="65" s="1"/>
  <c r="I23" i="65" s="1"/>
  <c r="J23" i="65" s="1"/>
  <c r="K23" i="65" s="1"/>
  <c r="L23" i="65" s="1"/>
  <c r="M23" i="65" s="1"/>
  <c r="N23" i="65" s="1"/>
  <c r="O23" i="65" s="1"/>
  <c r="C26" i="65"/>
  <c r="D26" i="65" s="1"/>
  <c r="E26" i="65" s="1"/>
  <c r="F26" i="65" s="1"/>
  <c r="G26" i="65" s="1"/>
  <c r="H26" i="65" s="1"/>
  <c r="I26" i="65" s="1"/>
  <c r="J26" i="65" s="1"/>
  <c r="K26" i="65" s="1"/>
  <c r="L26" i="65" s="1"/>
  <c r="M26" i="65" s="1"/>
  <c r="N26" i="65" s="1"/>
  <c r="O26" i="65" s="1"/>
  <c r="E26" i="66"/>
  <c r="F26" i="66" s="1"/>
  <c r="G26" i="66" s="1"/>
  <c r="H26" i="66" s="1"/>
  <c r="I26" i="66" s="1"/>
  <c r="J26" i="66" s="1"/>
  <c r="K26" i="66" s="1"/>
  <c r="L26" i="66" s="1"/>
  <c r="M26" i="66" s="1"/>
  <c r="N26" i="66" s="1"/>
  <c r="O26" i="66" s="1"/>
  <c r="C22" i="65"/>
  <c r="D22" i="65" s="1"/>
  <c r="E22" i="65" s="1"/>
  <c r="F22" i="65" s="1"/>
  <c r="G22" i="65" s="1"/>
  <c r="H22" i="65" s="1"/>
  <c r="I22" i="65" s="1"/>
  <c r="J22" i="65" s="1"/>
  <c r="K22" i="65" s="1"/>
  <c r="L22" i="65" s="1"/>
  <c r="M22" i="65" s="1"/>
  <c r="N22" i="65" s="1"/>
  <c r="O22" i="65" s="1"/>
  <c r="C22" i="66"/>
  <c r="C19" i="66"/>
  <c r="C19" i="65"/>
  <c r="D19" i="65" s="1"/>
  <c r="E19" i="65" s="1"/>
  <c r="F19" i="65" s="1"/>
  <c r="G19" i="65" s="1"/>
  <c r="H19" i="65" s="1"/>
  <c r="I19" i="65" s="1"/>
  <c r="J19" i="65" s="1"/>
  <c r="K19" i="65" s="1"/>
  <c r="L19" i="65" s="1"/>
  <c r="M19" i="65" s="1"/>
  <c r="N19" i="65" s="1"/>
  <c r="O19" i="65" s="1"/>
  <c r="C12" i="66"/>
  <c r="C12" i="65"/>
  <c r="D12" i="65" s="1"/>
  <c r="E12" i="65" s="1"/>
  <c r="F12" i="65" s="1"/>
  <c r="G12" i="65" s="1"/>
  <c r="H12" i="65" s="1"/>
  <c r="I12" i="65" s="1"/>
  <c r="J12" i="65" s="1"/>
  <c r="K12" i="65" s="1"/>
  <c r="L12" i="65" s="1"/>
  <c r="M12" i="65" s="1"/>
  <c r="N12" i="65" s="1"/>
  <c r="O12" i="65" s="1"/>
  <c r="C13" i="66"/>
  <c r="C13" i="65"/>
  <c r="D13" i="65" s="1"/>
  <c r="E13" i="65" s="1"/>
  <c r="F13" i="65" s="1"/>
  <c r="G13" i="65" s="1"/>
  <c r="H13" i="65" s="1"/>
  <c r="I13" i="65" s="1"/>
  <c r="J13" i="65" s="1"/>
  <c r="K13" i="65" s="1"/>
  <c r="L13" i="65" s="1"/>
  <c r="M13" i="65" s="1"/>
  <c r="N13" i="65" s="1"/>
  <c r="O13" i="65" s="1"/>
  <c r="C7" i="65"/>
  <c r="D7" i="65" s="1"/>
  <c r="E7" i="65" s="1"/>
  <c r="F7" i="65" s="1"/>
  <c r="G7" i="65" s="1"/>
  <c r="H7" i="65" s="1"/>
  <c r="I7" i="65" s="1"/>
  <c r="J7" i="65" s="1"/>
  <c r="K7" i="65" s="1"/>
  <c r="L7" i="65" s="1"/>
  <c r="M7" i="65" s="1"/>
  <c r="N7" i="65" s="1"/>
  <c r="O7" i="65" s="1"/>
  <c r="C7" i="66"/>
  <c r="D50" i="63"/>
  <c r="D50" i="64"/>
  <c r="E50" i="64" s="1"/>
  <c r="F50" i="64" s="1"/>
  <c r="G50" i="64" s="1"/>
  <c r="H50" i="64" s="1"/>
  <c r="I50" i="64" s="1"/>
  <c r="D53" i="64"/>
  <c r="E53" i="64" s="1"/>
  <c r="F53" i="64" s="1"/>
  <c r="G53" i="64" s="1"/>
  <c r="D53" i="63"/>
  <c r="D44" i="63"/>
  <c r="D44" i="64"/>
  <c r="E44" i="64" s="1"/>
  <c r="F44" i="64" s="1"/>
  <c r="G44" i="64" s="1"/>
  <c r="H44" i="64" s="1"/>
  <c r="D51" i="63"/>
  <c r="D51" i="64"/>
  <c r="E51" i="64" s="1"/>
  <c r="F51" i="64" s="1"/>
  <c r="D52" i="64"/>
  <c r="E52" i="64" s="1"/>
  <c r="F52" i="64" s="1"/>
  <c r="G52" i="64" s="1"/>
  <c r="H52" i="64" s="1"/>
  <c r="I52" i="64" s="1"/>
  <c r="D52" i="63"/>
  <c r="D48" i="64"/>
  <c r="E48" i="64" s="1"/>
  <c r="F48" i="64" s="1"/>
  <c r="G48" i="64" s="1"/>
  <c r="H48" i="64" s="1"/>
  <c r="I48" i="64" s="1"/>
  <c r="J48" i="64" s="1"/>
  <c r="K48" i="64" s="1"/>
  <c r="L48" i="64" s="1"/>
  <c r="M48" i="64" s="1"/>
  <c r="N48" i="64" s="1"/>
  <c r="O48" i="64" s="1"/>
  <c r="P48" i="64" s="1"/>
  <c r="D48" i="63"/>
  <c r="D35" i="63"/>
  <c r="D35" i="64"/>
  <c r="E35" i="64" s="1"/>
  <c r="F35" i="64" s="1"/>
  <c r="G35" i="64" s="1"/>
  <c r="H35" i="64" s="1"/>
  <c r="D31" i="63"/>
  <c r="D31" i="64"/>
  <c r="E31" i="64" s="1"/>
  <c r="F31" i="64" s="1"/>
  <c r="G31" i="64" s="1"/>
  <c r="H31" i="64" s="1"/>
  <c r="D33" i="63"/>
  <c r="D33" i="64"/>
  <c r="E33" i="64" s="1"/>
  <c r="F33" i="64" s="1"/>
  <c r="G33" i="64" s="1"/>
  <c r="H33" i="64" s="1"/>
  <c r="D36" i="63"/>
  <c r="D36" i="64"/>
  <c r="E36" i="64" s="1"/>
  <c r="F36" i="64" s="1"/>
  <c r="G36" i="64" s="1"/>
  <c r="H36" i="64" s="1"/>
  <c r="D42" i="63"/>
  <c r="D42" i="64"/>
  <c r="E42" i="64" s="1"/>
  <c r="F42" i="64" s="1"/>
  <c r="C19" i="63"/>
  <c r="C19" i="64"/>
  <c r="D19" i="64" s="1"/>
  <c r="E19" i="64" s="1"/>
  <c r="F19" i="64" s="1"/>
  <c r="G19" i="64" s="1"/>
  <c r="H19" i="64" s="1"/>
  <c r="I19" i="64" s="1"/>
  <c r="J19" i="64" s="1"/>
  <c r="K19" i="64" s="1"/>
  <c r="L19" i="64" s="1"/>
  <c r="M19" i="64" s="1"/>
  <c r="N19" i="64" s="1"/>
  <c r="O19" i="64" s="1"/>
  <c r="C25" i="63"/>
  <c r="C25" i="64"/>
  <c r="D25" i="64" s="1"/>
  <c r="E25" i="64" s="1"/>
  <c r="F25" i="64" s="1"/>
  <c r="G25" i="64" s="1"/>
  <c r="H25" i="64" s="1"/>
  <c r="I25" i="64" s="1"/>
  <c r="J25" i="64" s="1"/>
  <c r="K25" i="64" s="1"/>
  <c r="L25" i="64" s="1"/>
  <c r="M25" i="64" s="1"/>
  <c r="N25" i="64" s="1"/>
  <c r="O25" i="64" s="1"/>
  <c r="C23" i="63"/>
  <c r="C23" i="64"/>
  <c r="D23" i="64" s="1"/>
  <c r="E23" i="64" s="1"/>
  <c r="F23" i="64" s="1"/>
  <c r="G23" i="64" s="1"/>
  <c r="H23" i="64" s="1"/>
  <c r="I23" i="64" s="1"/>
  <c r="J23" i="64" s="1"/>
  <c r="K23" i="64" s="1"/>
  <c r="L23" i="64" s="1"/>
  <c r="M23" i="64" s="1"/>
  <c r="N23" i="64" s="1"/>
  <c r="O23" i="64" s="1"/>
  <c r="C29" i="63"/>
  <c r="C29" i="64"/>
  <c r="D29" i="64" s="1"/>
  <c r="E29" i="64" s="1"/>
  <c r="F29" i="64" s="1"/>
  <c r="G29" i="64" s="1"/>
  <c r="H29" i="64" s="1"/>
  <c r="I29" i="64" s="1"/>
  <c r="J29" i="64" s="1"/>
  <c r="K29" i="64" s="1"/>
  <c r="L29" i="64" s="1"/>
  <c r="M29" i="64" s="1"/>
  <c r="N29" i="64" s="1"/>
  <c r="O29" i="64" s="1"/>
  <c r="C22" i="64"/>
  <c r="D22" i="64" s="1"/>
  <c r="E22" i="64" s="1"/>
  <c r="F22" i="64" s="1"/>
  <c r="G22" i="64" s="1"/>
  <c r="H22" i="64" s="1"/>
  <c r="I22" i="64" s="1"/>
  <c r="J22" i="64" s="1"/>
  <c r="K22" i="64" s="1"/>
  <c r="L22" i="64" s="1"/>
  <c r="M22" i="64" s="1"/>
  <c r="N22" i="64" s="1"/>
  <c r="O22" i="64" s="1"/>
  <c r="C22" i="63"/>
  <c r="C26" i="64"/>
  <c r="D26" i="64" s="1"/>
  <c r="E26" i="64" s="1"/>
  <c r="F26" i="64" s="1"/>
  <c r="G26" i="64" s="1"/>
  <c r="H26" i="64" s="1"/>
  <c r="I26" i="64" s="1"/>
  <c r="J26" i="64" s="1"/>
  <c r="K26" i="64" s="1"/>
  <c r="L26" i="64" s="1"/>
  <c r="M26" i="64" s="1"/>
  <c r="N26" i="64" s="1"/>
  <c r="O26" i="64" s="1"/>
  <c r="C26" i="63"/>
  <c r="C12" i="64"/>
  <c r="D12" i="64" s="1"/>
  <c r="E12" i="64" s="1"/>
  <c r="F12" i="64" s="1"/>
  <c r="G12" i="64" s="1"/>
  <c r="H12" i="64" s="1"/>
  <c r="I12" i="64" s="1"/>
  <c r="J12" i="64" s="1"/>
  <c r="K12" i="64" s="1"/>
  <c r="L12" i="64" s="1"/>
  <c r="M12" i="64" s="1"/>
  <c r="N12" i="64" s="1"/>
  <c r="O12" i="64" s="1"/>
  <c r="C12" i="63"/>
  <c r="C13" i="63"/>
  <c r="C13" i="64"/>
  <c r="D13" i="64" s="1"/>
  <c r="E13" i="64" s="1"/>
  <c r="F13" i="64" s="1"/>
  <c r="G13" i="64" s="1"/>
  <c r="H13" i="64" s="1"/>
  <c r="I13" i="64" s="1"/>
  <c r="J13" i="64" s="1"/>
  <c r="K13" i="64" s="1"/>
  <c r="L13" i="64" s="1"/>
  <c r="M13" i="64" s="1"/>
  <c r="N13" i="64" s="1"/>
  <c r="O13" i="64" s="1"/>
  <c r="C7" i="63"/>
  <c r="C7" i="64"/>
  <c r="D7" i="64" s="1"/>
  <c r="E7" i="64" s="1"/>
  <c r="F7" i="64" s="1"/>
  <c r="G7" i="64" s="1"/>
  <c r="H7" i="64" s="1"/>
  <c r="I7" i="64" s="1"/>
  <c r="J7" i="64" s="1"/>
  <c r="K7" i="64" s="1"/>
  <c r="L7" i="64" s="1"/>
  <c r="M7" i="64" s="1"/>
  <c r="N7" i="64" s="1"/>
  <c r="O7" i="64" s="1"/>
  <c r="D2" i="63"/>
  <c r="Z1" i="59"/>
  <c r="P28" i="65" l="1"/>
  <c r="Q28" i="65" s="1"/>
  <c r="R28" i="65" s="1"/>
  <c r="S28" i="65" s="1"/>
  <c r="T28" i="65" s="1"/>
  <c r="U28" i="65" s="1"/>
  <c r="V28" i="65" s="1"/>
  <c r="W28" i="65" s="1"/>
  <c r="X28" i="65" s="1"/>
  <c r="Y28" i="65" s="1"/>
  <c r="Z28" i="65" s="1"/>
  <c r="AA28" i="65" s="1"/>
  <c r="AB28" i="65" s="1"/>
  <c r="P13" i="65"/>
  <c r="Q13" i="65" s="1"/>
  <c r="R13" i="65" s="1"/>
  <c r="S13" i="65" s="1"/>
  <c r="T13" i="65" s="1"/>
  <c r="U13" i="65" s="1"/>
  <c r="V13" i="65" s="1"/>
  <c r="W13" i="65" s="1"/>
  <c r="X13" i="65" s="1"/>
  <c r="Y13" i="65" s="1"/>
  <c r="Z13" i="65" s="1"/>
  <c r="AA13" i="65" s="1"/>
  <c r="AB13" i="65" s="1"/>
  <c r="P19" i="65"/>
  <c r="Q19" i="65" s="1"/>
  <c r="R19" i="65" s="1"/>
  <c r="S19" i="65" s="1"/>
  <c r="T19" i="65" s="1"/>
  <c r="U19" i="65" s="1"/>
  <c r="V19" i="65" s="1"/>
  <c r="W19" i="65" s="1"/>
  <c r="X19" i="65" s="1"/>
  <c r="Y19" i="65" s="1"/>
  <c r="Z19" i="65" s="1"/>
  <c r="AA19" i="65" s="1"/>
  <c r="AB19" i="65" s="1"/>
  <c r="P20" i="65"/>
  <c r="Q20" i="65" s="1"/>
  <c r="R20" i="65" s="1"/>
  <c r="S20" i="65" s="1"/>
  <c r="T20" i="65" s="1"/>
  <c r="U20" i="65" s="1"/>
  <c r="V20" i="65" s="1"/>
  <c r="W20" i="65" s="1"/>
  <c r="X20" i="65" s="1"/>
  <c r="Y20" i="65" s="1"/>
  <c r="Z20" i="65" s="1"/>
  <c r="AA20" i="65" s="1"/>
  <c r="AB20" i="65" s="1"/>
  <c r="Q47" i="65"/>
  <c r="R47" i="65" s="1"/>
  <c r="S47" i="65" s="1"/>
  <c r="T47" i="65" s="1"/>
  <c r="U47" i="65" s="1"/>
  <c r="V47" i="65" s="1"/>
  <c r="W47" i="65" s="1"/>
  <c r="X47" i="65" s="1"/>
  <c r="Y47" i="65" s="1"/>
  <c r="Z47" i="65" s="1"/>
  <c r="AA47" i="65" s="1"/>
  <c r="AB47" i="65" s="1"/>
  <c r="D23" i="66"/>
  <c r="E23" i="66" s="1"/>
  <c r="F23" i="66" s="1"/>
  <c r="G23" i="66" s="1"/>
  <c r="H23" i="66" s="1"/>
  <c r="I23" i="66" s="1"/>
  <c r="J23" i="66" s="1"/>
  <c r="K23" i="66" s="1"/>
  <c r="L23" i="66" s="1"/>
  <c r="M23" i="66" s="1"/>
  <c r="N23" i="66" s="1"/>
  <c r="O23" i="66" s="1"/>
  <c r="P23" i="66" s="1"/>
  <c r="Q23" i="66" s="1"/>
  <c r="R23" i="66" s="1"/>
  <c r="S23" i="66" s="1"/>
  <c r="T23" i="66" s="1"/>
  <c r="U23" i="66" s="1"/>
  <c r="V23" i="66" s="1"/>
  <c r="W23" i="66" s="1"/>
  <c r="X23" i="66" s="1"/>
  <c r="Y23" i="66" s="1"/>
  <c r="Z23" i="66" s="1"/>
  <c r="AA23" i="66" s="1"/>
  <c r="AB23" i="66" s="1"/>
  <c r="D18" i="66"/>
  <c r="E18" i="66" s="1"/>
  <c r="F18" i="66" s="1"/>
  <c r="G18" i="66" s="1"/>
  <c r="H18" i="66" s="1"/>
  <c r="I18" i="66" s="1"/>
  <c r="J18" i="66" s="1"/>
  <c r="K18" i="66" s="1"/>
  <c r="L18" i="66" s="1"/>
  <c r="M18" i="66" s="1"/>
  <c r="N18" i="66" s="1"/>
  <c r="O18" i="66" s="1"/>
  <c r="P18" i="66" s="1"/>
  <c r="Q18" i="66" s="1"/>
  <c r="R18" i="66" s="1"/>
  <c r="S18" i="66" s="1"/>
  <c r="T18" i="66" s="1"/>
  <c r="U18" i="66" s="1"/>
  <c r="V18" i="66" s="1"/>
  <c r="W18" i="66" s="1"/>
  <c r="X18" i="66" s="1"/>
  <c r="Y18" i="66" s="1"/>
  <c r="Z18" i="66" s="1"/>
  <c r="AA18" i="66" s="1"/>
  <c r="AB18" i="66" s="1"/>
  <c r="D4" i="66"/>
  <c r="E4" i="66" s="1"/>
  <c r="F4" i="66" s="1"/>
  <c r="G4" i="66" s="1"/>
  <c r="H4" i="66" s="1"/>
  <c r="I4" i="66" s="1"/>
  <c r="J4" i="66" s="1"/>
  <c r="K4" i="66" s="1"/>
  <c r="L4" i="66" s="1"/>
  <c r="M4" i="66" s="1"/>
  <c r="N4" i="66" s="1"/>
  <c r="O4" i="66" s="1"/>
  <c r="P4" i="66" s="1"/>
  <c r="Q4" i="66" s="1"/>
  <c r="R4" i="66" s="1"/>
  <c r="S4" i="66" s="1"/>
  <c r="T4" i="66" s="1"/>
  <c r="U4" i="66" s="1"/>
  <c r="V4" i="66" s="1"/>
  <c r="W4" i="66" s="1"/>
  <c r="X4" i="66" s="1"/>
  <c r="Y4" i="66" s="1"/>
  <c r="Z4" i="66" s="1"/>
  <c r="AA4" i="66" s="1"/>
  <c r="AB4" i="66" s="1"/>
  <c r="D29" i="66"/>
  <c r="E29" i="66" s="1"/>
  <c r="F29" i="66" s="1"/>
  <c r="G29" i="66" s="1"/>
  <c r="H29" i="66" s="1"/>
  <c r="I29" i="66" s="1"/>
  <c r="J29" i="66" s="1"/>
  <c r="K29" i="66" s="1"/>
  <c r="L29" i="66" s="1"/>
  <c r="M29" i="66" s="1"/>
  <c r="N29" i="66" s="1"/>
  <c r="O29" i="66" s="1"/>
  <c r="P29" i="66" s="1"/>
  <c r="Q29" i="66" s="1"/>
  <c r="R29" i="66" s="1"/>
  <c r="S29" i="66" s="1"/>
  <c r="T29" i="66" s="1"/>
  <c r="U29" i="66" s="1"/>
  <c r="V29" i="66" s="1"/>
  <c r="W29" i="66" s="1"/>
  <c r="X29" i="66" s="1"/>
  <c r="Y29" i="66" s="1"/>
  <c r="Z29" i="66" s="1"/>
  <c r="AA29" i="66" s="1"/>
  <c r="AB29" i="66" s="1"/>
  <c r="D8" i="66"/>
  <c r="E8" i="66" s="1"/>
  <c r="F8" i="66" s="1"/>
  <c r="G8" i="66" s="1"/>
  <c r="H8" i="66" s="1"/>
  <c r="I8" i="66" s="1"/>
  <c r="J8" i="66" s="1"/>
  <c r="K8" i="66" s="1"/>
  <c r="L8" i="66" s="1"/>
  <c r="M8" i="66" s="1"/>
  <c r="N8" i="66" s="1"/>
  <c r="O8" i="66" s="1"/>
  <c r="P8" i="66" s="1"/>
  <c r="Q8" i="66" s="1"/>
  <c r="R8" i="66" s="1"/>
  <c r="S8" i="66" s="1"/>
  <c r="T8" i="66" s="1"/>
  <c r="U8" i="66" s="1"/>
  <c r="V8" i="66" s="1"/>
  <c r="W8" i="66" s="1"/>
  <c r="X8" i="66" s="1"/>
  <c r="Y8" i="66" s="1"/>
  <c r="Z8" i="66" s="1"/>
  <c r="AA8" i="66" s="1"/>
  <c r="AB8" i="66" s="1"/>
  <c r="D20" i="66"/>
  <c r="E20" i="66" s="1"/>
  <c r="F20" i="66" s="1"/>
  <c r="G20" i="66" s="1"/>
  <c r="H20" i="66" s="1"/>
  <c r="I20" i="66" s="1"/>
  <c r="J20" i="66" s="1"/>
  <c r="K20" i="66" s="1"/>
  <c r="L20" i="66" s="1"/>
  <c r="M20" i="66" s="1"/>
  <c r="N20" i="66" s="1"/>
  <c r="O20" i="66" s="1"/>
  <c r="P20" i="66" s="1"/>
  <c r="Q20" i="66" s="1"/>
  <c r="R20" i="66" s="1"/>
  <c r="S20" i="66" s="1"/>
  <c r="T20" i="66" s="1"/>
  <c r="U20" i="66" s="1"/>
  <c r="V20" i="66" s="1"/>
  <c r="W20" i="66" s="1"/>
  <c r="X20" i="66" s="1"/>
  <c r="Y20" i="66" s="1"/>
  <c r="Z20" i="66" s="1"/>
  <c r="AA20" i="66" s="1"/>
  <c r="AB20" i="66" s="1"/>
  <c r="D21" i="66"/>
  <c r="E21" i="66" s="1"/>
  <c r="F21" i="66" s="1"/>
  <c r="G21" i="66" s="1"/>
  <c r="H21" i="66" s="1"/>
  <c r="I21" i="66" s="1"/>
  <c r="J21" i="66" s="1"/>
  <c r="K21" i="66" s="1"/>
  <c r="L21" i="66" s="1"/>
  <c r="M21" i="66" s="1"/>
  <c r="N21" i="66" s="1"/>
  <c r="O21" i="66" s="1"/>
  <c r="P21" i="66" s="1"/>
  <c r="Q21" i="66" s="1"/>
  <c r="R21" i="66" s="1"/>
  <c r="S21" i="66" s="1"/>
  <c r="T21" i="66" s="1"/>
  <c r="U21" i="66" s="1"/>
  <c r="V21" i="66" s="1"/>
  <c r="W21" i="66" s="1"/>
  <c r="X21" i="66" s="1"/>
  <c r="Y21" i="66" s="1"/>
  <c r="Z21" i="66" s="1"/>
  <c r="AA21" i="66" s="1"/>
  <c r="AB21" i="66" s="1"/>
  <c r="D13" i="66"/>
  <c r="E13" i="66" s="1"/>
  <c r="F13" i="66" s="1"/>
  <c r="G13" i="66" s="1"/>
  <c r="H13" i="66" s="1"/>
  <c r="I13" i="66" s="1"/>
  <c r="J13" i="66" s="1"/>
  <c r="K13" i="66" s="1"/>
  <c r="L13" i="66" s="1"/>
  <c r="M13" i="66" s="1"/>
  <c r="N13" i="66" s="1"/>
  <c r="O13" i="66" s="1"/>
  <c r="P13" i="66" s="1"/>
  <c r="Q13" i="66" s="1"/>
  <c r="R13" i="66" s="1"/>
  <c r="S13" i="66" s="1"/>
  <c r="T13" i="66" s="1"/>
  <c r="U13" i="66" s="1"/>
  <c r="V13" i="66" s="1"/>
  <c r="W13" i="66" s="1"/>
  <c r="X13" i="66" s="1"/>
  <c r="Y13" i="66" s="1"/>
  <c r="Z13" i="66" s="1"/>
  <c r="AA13" i="66" s="1"/>
  <c r="AB13" i="66" s="1"/>
  <c r="D19" i="66"/>
  <c r="E19" i="66" s="1"/>
  <c r="F19" i="66" s="1"/>
  <c r="G19" i="66" s="1"/>
  <c r="H19" i="66" s="1"/>
  <c r="I19" i="66" s="1"/>
  <c r="J19" i="66" s="1"/>
  <c r="K19" i="66" s="1"/>
  <c r="L19" i="66" s="1"/>
  <c r="M19" i="66" s="1"/>
  <c r="N19" i="66" s="1"/>
  <c r="O19" i="66" s="1"/>
  <c r="P19" i="66" s="1"/>
  <c r="Q19" i="66" s="1"/>
  <c r="R19" i="66" s="1"/>
  <c r="S19" i="66" s="1"/>
  <c r="T19" i="66" s="1"/>
  <c r="U19" i="66" s="1"/>
  <c r="V19" i="66" s="1"/>
  <c r="W19" i="66" s="1"/>
  <c r="X19" i="66" s="1"/>
  <c r="Y19" i="66" s="1"/>
  <c r="Z19" i="66" s="1"/>
  <c r="AA19" i="66" s="1"/>
  <c r="AB19" i="66" s="1"/>
  <c r="D27" i="63"/>
  <c r="E27" i="63" s="1"/>
  <c r="E27" i="67" s="1"/>
  <c r="C27" i="67"/>
  <c r="D17" i="66"/>
  <c r="E17" i="66" s="1"/>
  <c r="F17" i="66" s="1"/>
  <c r="G17" i="66" s="1"/>
  <c r="H17" i="66" s="1"/>
  <c r="I17" i="66" s="1"/>
  <c r="J17" i="66" s="1"/>
  <c r="K17" i="66" s="1"/>
  <c r="L17" i="66" s="1"/>
  <c r="M17" i="66" s="1"/>
  <c r="N17" i="66" s="1"/>
  <c r="O17" i="66" s="1"/>
  <c r="P17" i="66" s="1"/>
  <c r="Q17" i="66" s="1"/>
  <c r="R17" i="66" s="1"/>
  <c r="S17" i="66" s="1"/>
  <c r="T17" i="66" s="1"/>
  <c r="U17" i="66" s="1"/>
  <c r="V17" i="66" s="1"/>
  <c r="W17" i="66" s="1"/>
  <c r="X17" i="66" s="1"/>
  <c r="Y17" i="66" s="1"/>
  <c r="Z17" i="66" s="1"/>
  <c r="AA17" i="66" s="1"/>
  <c r="AB17" i="66" s="1"/>
  <c r="D6" i="66"/>
  <c r="E6" i="66" s="1"/>
  <c r="F6" i="66" s="1"/>
  <c r="G6" i="66" s="1"/>
  <c r="H6" i="66" s="1"/>
  <c r="I6" i="66" s="1"/>
  <c r="J6" i="66" s="1"/>
  <c r="K6" i="66" s="1"/>
  <c r="L6" i="66" s="1"/>
  <c r="M6" i="66" s="1"/>
  <c r="N6" i="66" s="1"/>
  <c r="O6" i="66" s="1"/>
  <c r="P6" i="66" s="1"/>
  <c r="Q6" i="66" s="1"/>
  <c r="R6" i="66" s="1"/>
  <c r="S6" i="66" s="1"/>
  <c r="T6" i="66" s="1"/>
  <c r="U6" i="66" s="1"/>
  <c r="V6" i="66" s="1"/>
  <c r="W6" i="66" s="1"/>
  <c r="X6" i="66" s="1"/>
  <c r="Y6" i="66" s="1"/>
  <c r="Z6" i="66" s="1"/>
  <c r="AA6" i="66" s="1"/>
  <c r="AB6" i="66" s="1"/>
  <c r="D14" i="66"/>
  <c r="E14" i="66" s="1"/>
  <c r="F14" i="66" s="1"/>
  <c r="G14" i="66" s="1"/>
  <c r="H14" i="66" s="1"/>
  <c r="I14" i="66" s="1"/>
  <c r="J14" i="66" s="1"/>
  <c r="K14" i="66" s="1"/>
  <c r="L14" i="66" s="1"/>
  <c r="M14" i="66" s="1"/>
  <c r="N14" i="66" s="1"/>
  <c r="O14" i="66" s="1"/>
  <c r="P14" i="66" s="1"/>
  <c r="Q14" i="66" s="1"/>
  <c r="R14" i="66" s="1"/>
  <c r="S14" i="66" s="1"/>
  <c r="T14" i="66" s="1"/>
  <c r="U14" i="66" s="1"/>
  <c r="V14" i="66" s="1"/>
  <c r="W14" i="66" s="1"/>
  <c r="X14" i="66" s="1"/>
  <c r="Y14" i="66" s="1"/>
  <c r="Z14" i="66" s="1"/>
  <c r="AA14" i="66" s="1"/>
  <c r="AB14" i="66" s="1"/>
  <c r="D12" i="66"/>
  <c r="E12" i="66" s="1"/>
  <c r="F12" i="66" s="1"/>
  <c r="G12" i="66" s="1"/>
  <c r="H12" i="66" s="1"/>
  <c r="I12" i="66" s="1"/>
  <c r="J12" i="66" s="1"/>
  <c r="K12" i="66" s="1"/>
  <c r="L12" i="66" s="1"/>
  <c r="M12" i="66" s="1"/>
  <c r="N12" i="66" s="1"/>
  <c r="O12" i="66" s="1"/>
  <c r="P12" i="66" s="1"/>
  <c r="Q12" i="66" s="1"/>
  <c r="R12" i="66" s="1"/>
  <c r="S12" i="66" s="1"/>
  <c r="T12" i="66" s="1"/>
  <c r="U12" i="66" s="1"/>
  <c r="V12" i="66" s="1"/>
  <c r="W12" i="66" s="1"/>
  <c r="X12" i="66" s="1"/>
  <c r="Y12" i="66" s="1"/>
  <c r="Z12" i="66" s="1"/>
  <c r="AA12" i="66" s="1"/>
  <c r="AB12" i="66" s="1"/>
  <c r="D11" i="66"/>
  <c r="E11" i="66" s="1"/>
  <c r="F11" i="66" s="1"/>
  <c r="G11" i="66" s="1"/>
  <c r="H11" i="66" s="1"/>
  <c r="I11" i="66" s="1"/>
  <c r="J11" i="66" s="1"/>
  <c r="K11" i="66" s="1"/>
  <c r="L11" i="66" s="1"/>
  <c r="M11" i="66" s="1"/>
  <c r="N11" i="66" s="1"/>
  <c r="O11" i="66" s="1"/>
  <c r="P11" i="66" s="1"/>
  <c r="Q11" i="66" s="1"/>
  <c r="R11" i="66" s="1"/>
  <c r="S11" i="66" s="1"/>
  <c r="T11" i="66" s="1"/>
  <c r="U11" i="66" s="1"/>
  <c r="V11" i="66" s="1"/>
  <c r="W11" i="66" s="1"/>
  <c r="X11" i="66" s="1"/>
  <c r="Y11" i="66" s="1"/>
  <c r="Z11" i="66" s="1"/>
  <c r="AA11" i="66" s="1"/>
  <c r="AB11" i="66" s="1"/>
  <c r="C25" i="67"/>
  <c r="D7" i="66"/>
  <c r="E7" i="66" s="1"/>
  <c r="F7" i="66" s="1"/>
  <c r="G7" i="66" s="1"/>
  <c r="H7" i="66" s="1"/>
  <c r="I7" i="66" s="1"/>
  <c r="J7" i="66" s="1"/>
  <c r="K7" i="66" s="1"/>
  <c r="L7" i="66" s="1"/>
  <c r="M7" i="66" s="1"/>
  <c r="N7" i="66" s="1"/>
  <c r="O7" i="66" s="1"/>
  <c r="P7" i="66" s="1"/>
  <c r="Q7" i="66" s="1"/>
  <c r="R7" i="66" s="1"/>
  <c r="S7" i="66" s="1"/>
  <c r="T7" i="66" s="1"/>
  <c r="U7" i="66" s="1"/>
  <c r="V7" i="66" s="1"/>
  <c r="W7" i="66" s="1"/>
  <c r="X7" i="66" s="1"/>
  <c r="Y7" i="66" s="1"/>
  <c r="Z7" i="66" s="1"/>
  <c r="AA7" i="66" s="1"/>
  <c r="AB7" i="66" s="1"/>
  <c r="D22" i="66"/>
  <c r="E22" i="66" s="1"/>
  <c r="F22" i="66" s="1"/>
  <c r="G22" i="66" s="1"/>
  <c r="H22" i="66" s="1"/>
  <c r="I22" i="66" s="1"/>
  <c r="J22" i="66" s="1"/>
  <c r="K22" i="66" s="1"/>
  <c r="L22" i="66" s="1"/>
  <c r="M22" i="66" s="1"/>
  <c r="N22" i="66" s="1"/>
  <c r="O22" i="66" s="1"/>
  <c r="P22" i="66" s="1"/>
  <c r="Q22" i="66" s="1"/>
  <c r="R22" i="66" s="1"/>
  <c r="S22" i="66" s="1"/>
  <c r="T22" i="66" s="1"/>
  <c r="U22" i="66" s="1"/>
  <c r="V22" i="66" s="1"/>
  <c r="W22" i="66" s="1"/>
  <c r="X22" i="66" s="1"/>
  <c r="Y22" i="66" s="1"/>
  <c r="Z22" i="66" s="1"/>
  <c r="AA22" i="66" s="1"/>
  <c r="AB22" i="66" s="1"/>
  <c r="D3" i="66"/>
  <c r="E3" i="66" s="1"/>
  <c r="F3" i="66" s="1"/>
  <c r="G3" i="66" s="1"/>
  <c r="H3" i="66" s="1"/>
  <c r="I3" i="66" s="1"/>
  <c r="J3" i="66" s="1"/>
  <c r="K3" i="66" s="1"/>
  <c r="L3" i="66" s="1"/>
  <c r="M3" i="66" s="1"/>
  <c r="N3" i="66" s="1"/>
  <c r="O3" i="66" s="1"/>
  <c r="P3" i="66" s="1"/>
  <c r="Q3" i="66" s="1"/>
  <c r="R3" i="66" s="1"/>
  <c r="S3" i="66" s="1"/>
  <c r="T3" i="66" s="1"/>
  <c r="U3" i="66" s="1"/>
  <c r="V3" i="66" s="1"/>
  <c r="W3" i="66" s="1"/>
  <c r="X3" i="66" s="1"/>
  <c r="Y3" i="66" s="1"/>
  <c r="Z3" i="66" s="1"/>
  <c r="AA3" i="66" s="1"/>
  <c r="AB3" i="66" s="1"/>
  <c r="D5" i="66"/>
  <c r="E5" i="66" s="1"/>
  <c r="F5" i="66" s="1"/>
  <c r="G5" i="66" s="1"/>
  <c r="H5" i="66" s="1"/>
  <c r="I5" i="66" s="1"/>
  <c r="J5" i="66" s="1"/>
  <c r="K5" i="66" s="1"/>
  <c r="L5" i="66" s="1"/>
  <c r="M5" i="66" s="1"/>
  <c r="N5" i="66" s="1"/>
  <c r="O5" i="66" s="1"/>
  <c r="P5" i="66" s="1"/>
  <c r="Q5" i="66" s="1"/>
  <c r="R5" i="66" s="1"/>
  <c r="S5" i="66" s="1"/>
  <c r="T5" i="66" s="1"/>
  <c r="U5" i="66" s="1"/>
  <c r="V5" i="66" s="1"/>
  <c r="W5" i="66" s="1"/>
  <c r="X5" i="66" s="1"/>
  <c r="Y5" i="66" s="1"/>
  <c r="Z5" i="66" s="1"/>
  <c r="AA5" i="66" s="1"/>
  <c r="AB5" i="66" s="1"/>
  <c r="D10" i="66"/>
  <c r="E10" i="66" s="1"/>
  <c r="F10" i="66" s="1"/>
  <c r="G10" i="66" s="1"/>
  <c r="H10" i="66" s="1"/>
  <c r="I10" i="66" s="1"/>
  <c r="J10" i="66" s="1"/>
  <c r="K10" i="66" s="1"/>
  <c r="L10" i="66" s="1"/>
  <c r="M10" i="66" s="1"/>
  <c r="N10" i="66" s="1"/>
  <c r="O10" i="66" s="1"/>
  <c r="P10" i="66" s="1"/>
  <c r="Q10" i="66" s="1"/>
  <c r="R10" i="66" s="1"/>
  <c r="S10" i="66" s="1"/>
  <c r="T10" i="66" s="1"/>
  <c r="U10" i="66" s="1"/>
  <c r="V10" i="66" s="1"/>
  <c r="W10" i="66" s="1"/>
  <c r="X10" i="66" s="1"/>
  <c r="Y10" i="66" s="1"/>
  <c r="Z10" i="66" s="1"/>
  <c r="AA10" i="66" s="1"/>
  <c r="AB10" i="66" s="1"/>
  <c r="P2" i="66"/>
  <c r="Q2" i="66" s="1"/>
  <c r="R2" i="66" s="1"/>
  <c r="S2" i="66" s="1"/>
  <c r="T2" i="66" s="1"/>
  <c r="U2" i="66" s="1"/>
  <c r="V2" i="66" s="1"/>
  <c r="W2" i="66" s="1"/>
  <c r="X2" i="66" s="1"/>
  <c r="Y2" i="66" s="1"/>
  <c r="Z2" i="66" s="1"/>
  <c r="AA2" i="66" s="1"/>
  <c r="AB2" i="66" s="1"/>
  <c r="P10" i="64"/>
  <c r="Q10" i="64" s="1"/>
  <c r="R10" i="64" s="1"/>
  <c r="S10" i="64" s="1"/>
  <c r="T10" i="64" s="1"/>
  <c r="U10" i="64" s="1"/>
  <c r="V10" i="64" s="1"/>
  <c r="W10" i="64" s="1"/>
  <c r="X10" i="64" s="1"/>
  <c r="Y10" i="64" s="1"/>
  <c r="Z10" i="64" s="1"/>
  <c r="AA10" i="64" s="1"/>
  <c r="AB10" i="64" s="1"/>
  <c r="C44" i="70"/>
  <c r="C31" i="70"/>
  <c r="C32" i="70"/>
  <c r="Q34" i="66"/>
  <c r="R34" i="66" s="1"/>
  <c r="S34" i="66" s="1"/>
  <c r="T34" i="66" s="1"/>
  <c r="U34" i="66" s="1"/>
  <c r="V34" i="66" s="1"/>
  <c r="W34" i="66" s="1"/>
  <c r="X34" i="66" s="1"/>
  <c r="Y34" i="66" s="1"/>
  <c r="Z34" i="66" s="1"/>
  <c r="AA34" i="66" s="1"/>
  <c r="AB34" i="66" s="1"/>
  <c r="P7" i="65"/>
  <c r="Q7" i="65" s="1"/>
  <c r="R7" i="65" s="1"/>
  <c r="S7" i="65" s="1"/>
  <c r="T7" i="65" s="1"/>
  <c r="U7" i="65" s="1"/>
  <c r="V7" i="65" s="1"/>
  <c r="W7" i="65" s="1"/>
  <c r="X7" i="65" s="1"/>
  <c r="Y7" i="65" s="1"/>
  <c r="Z7" i="65" s="1"/>
  <c r="AA7" i="65" s="1"/>
  <c r="AB7" i="65" s="1"/>
  <c r="P4" i="64"/>
  <c r="Q4" i="64" s="1"/>
  <c r="R4" i="64" s="1"/>
  <c r="S4" i="64" s="1"/>
  <c r="T4" i="64" s="1"/>
  <c r="U4" i="64" s="1"/>
  <c r="V4" i="64" s="1"/>
  <c r="W4" i="64" s="1"/>
  <c r="X4" i="64" s="1"/>
  <c r="Y4" i="64" s="1"/>
  <c r="Z4" i="64" s="1"/>
  <c r="AA4" i="64" s="1"/>
  <c r="AB4" i="64" s="1"/>
  <c r="C33" i="70"/>
  <c r="C46" i="70"/>
  <c r="P4" i="65"/>
  <c r="Q4" i="65" s="1"/>
  <c r="R4" i="65" s="1"/>
  <c r="S4" i="65" s="1"/>
  <c r="T4" i="65" s="1"/>
  <c r="U4" i="65" s="1"/>
  <c r="V4" i="65" s="1"/>
  <c r="W4" i="65" s="1"/>
  <c r="X4" i="65" s="1"/>
  <c r="Y4" i="65" s="1"/>
  <c r="Z4" i="65" s="1"/>
  <c r="AA4" i="65" s="1"/>
  <c r="AB4" i="65" s="1"/>
  <c r="P5" i="65"/>
  <c r="Q5" i="65" s="1"/>
  <c r="R5" i="65" s="1"/>
  <c r="S5" i="65" s="1"/>
  <c r="T5" i="65" s="1"/>
  <c r="U5" i="65" s="1"/>
  <c r="V5" i="65" s="1"/>
  <c r="W5" i="65" s="1"/>
  <c r="X5" i="65" s="1"/>
  <c r="Y5" i="65" s="1"/>
  <c r="Z5" i="65" s="1"/>
  <c r="AA5" i="65" s="1"/>
  <c r="AB5" i="65" s="1"/>
  <c r="C52" i="70"/>
  <c r="C45" i="70"/>
  <c r="C48" i="70"/>
  <c r="C36" i="70"/>
  <c r="C49" i="70"/>
  <c r="C42" i="70"/>
  <c r="C50" i="70"/>
  <c r="C53" i="70"/>
  <c r="C54" i="70"/>
  <c r="C40" i="70"/>
  <c r="C47" i="70"/>
  <c r="C39" i="70"/>
  <c r="C51" i="70"/>
  <c r="C55" i="70"/>
  <c r="C37" i="70"/>
  <c r="C38" i="70"/>
  <c r="C34" i="70"/>
  <c r="C35" i="70"/>
  <c r="C41" i="70"/>
  <c r="P8" i="64"/>
  <c r="Q8" i="64" s="1"/>
  <c r="R8" i="64" s="1"/>
  <c r="S8" i="64" s="1"/>
  <c r="T8" i="64" s="1"/>
  <c r="U8" i="64" s="1"/>
  <c r="V8" i="64" s="1"/>
  <c r="W8" i="64" s="1"/>
  <c r="X8" i="64" s="1"/>
  <c r="Y8" i="64" s="1"/>
  <c r="Z8" i="64" s="1"/>
  <c r="AA8" i="64" s="1"/>
  <c r="AB8" i="64" s="1"/>
  <c r="P2" i="65"/>
  <c r="Q2" i="65" s="1"/>
  <c r="R2" i="65" s="1"/>
  <c r="S2" i="65" s="1"/>
  <c r="T2" i="65" s="1"/>
  <c r="U2" i="65" s="1"/>
  <c r="V2" i="65" s="1"/>
  <c r="W2" i="65" s="1"/>
  <c r="X2" i="65" s="1"/>
  <c r="Y2" i="65" s="1"/>
  <c r="Z2" i="65" s="1"/>
  <c r="AA2" i="65" s="1"/>
  <c r="AB2" i="65" s="1"/>
  <c r="P11" i="65"/>
  <c r="Q11" i="65" s="1"/>
  <c r="R11" i="65" s="1"/>
  <c r="S11" i="65" s="1"/>
  <c r="T11" i="65" s="1"/>
  <c r="U11" i="65" s="1"/>
  <c r="V11" i="65" s="1"/>
  <c r="W11" i="65" s="1"/>
  <c r="X11" i="65" s="1"/>
  <c r="Y11" i="65" s="1"/>
  <c r="Z11" i="65" s="1"/>
  <c r="AA11" i="65" s="1"/>
  <c r="AB11" i="65" s="1"/>
  <c r="C9" i="67"/>
  <c r="Q50" i="66"/>
  <c r="R50" i="66" s="1"/>
  <c r="S50" i="66" s="1"/>
  <c r="T50" i="66" s="1"/>
  <c r="U50" i="66" s="1"/>
  <c r="V50" i="66" s="1"/>
  <c r="W50" i="66" s="1"/>
  <c r="X50" i="66" s="1"/>
  <c r="Y50" i="66" s="1"/>
  <c r="Z50" i="66" s="1"/>
  <c r="AA50" i="66" s="1"/>
  <c r="AB50" i="66" s="1"/>
  <c r="Q44" i="65"/>
  <c r="R44" i="65" s="1"/>
  <c r="S44" i="65" s="1"/>
  <c r="T44" i="65" s="1"/>
  <c r="U44" i="65" s="1"/>
  <c r="V44" i="65" s="1"/>
  <c r="W44" i="65" s="1"/>
  <c r="X44" i="65" s="1"/>
  <c r="Y44" i="65" s="1"/>
  <c r="Z44" i="65" s="1"/>
  <c r="AA44" i="65" s="1"/>
  <c r="AB44" i="65" s="1"/>
  <c r="Q46" i="66"/>
  <c r="R46" i="66" s="1"/>
  <c r="S46" i="66" s="1"/>
  <c r="T46" i="66" s="1"/>
  <c r="U46" i="66" s="1"/>
  <c r="V46" i="66" s="1"/>
  <c r="W46" i="66" s="1"/>
  <c r="X46" i="66" s="1"/>
  <c r="Y46" i="66" s="1"/>
  <c r="Z46" i="66" s="1"/>
  <c r="AA46" i="66" s="1"/>
  <c r="AB46" i="66" s="1"/>
  <c r="Q45" i="66"/>
  <c r="R45" i="66" s="1"/>
  <c r="S45" i="66" s="1"/>
  <c r="T45" i="66" s="1"/>
  <c r="U45" i="66" s="1"/>
  <c r="V45" i="66" s="1"/>
  <c r="W45" i="66" s="1"/>
  <c r="X45" i="66" s="1"/>
  <c r="Y45" i="66" s="1"/>
  <c r="Z45" i="66" s="1"/>
  <c r="AA45" i="66" s="1"/>
  <c r="AB45" i="66" s="1"/>
  <c r="Q46" i="65"/>
  <c r="R46" i="65" s="1"/>
  <c r="S46" i="65" s="1"/>
  <c r="T46" i="65" s="1"/>
  <c r="U46" i="65" s="1"/>
  <c r="V46" i="65" s="1"/>
  <c r="W46" i="65" s="1"/>
  <c r="X46" i="65" s="1"/>
  <c r="Y46" i="65" s="1"/>
  <c r="Z46" i="65" s="1"/>
  <c r="AA46" i="65" s="1"/>
  <c r="AB46" i="65" s="1"/>
  <c r="Q51" i="66"/>
  <c r="R51" i="66" s="1"/>
  <c r="S51" i="66" s="1"/>
  <c r="T51" i="66" s="1"/>
  <c r="U51" i="66" s="1"/>
  <c r="V51" i="66" s="1"/>
  <c r="W51" i="66" s="1"/>
  <c r="X51" i="66" s="1"/>
  <c r="Y51" i="66" s="1"/>
  <c r="Z51" i="66" s="1"/>
  <c r="AA51" i="66" s="1"/>
  <c r="AB51" i="66" s="1"/>
  <c r="Q51" i="65"/>
  <c r="R51" i="65" s="1"/>
  <c r="S51" i="65" s="1"/>
  <c r="T51" i="65" s="1"/>
  <c r="U51" i="65" s="1"/>
  <c r="V51" i="65" s="1"/>
  <c r="W51" i="65" s="1"/>
  <c r="X51" i="65" s="1"/>
  <c r="Y51" i="65" s="1"/>
  <c r="Z51" i="65" s="1"/>
  <c r="AA51" i="65" s="1"/>
  <c r="AB51" i="65" s="1"/>
  <c r="Q44" i="66"/>
  <c r="R44" i="66" s="1"/>
  <c r="S44" i="66" s="1"/>
  <c r="T44" i="66" s="1"/>
  <c r="U44" i="66" s="1"/>
  <c r="V44" i="66" s="1"/>
  <c r="W44" i="66" s="1"/>
  <c r="X44" i="66" s="1"/>
  <c r="Y44" i="66" s="1"/>
  <c r="Z44" i="66" s="1"/>
  <c r="AA44" i="66" s="1"/>
  <c r="AB44" i="66" s="1"/>
  <c r="D47" i="67"/>
  <c r="Q48" i="65"/>
  <c r="R48" i="65" s="1"/>
  <c r="S48" i="65" s="1"/>
  <c r="T48" i="65" s="1"/>
  <c r="U48" i="65" s="1"/>
  <c r="V48" i="65" s="1"/>
  <c r="W48" i="65" s="1"/>
  <c r="X48" i="65" s="1"/>
  <c r="Y48" i="65" s="1"/>
  <c r="Z48" i="65" s="1"/>
  <c r="AA48" i="65" s="1"/>
  <c r="AB48" i="65" s="1"/>
  <c r="Q53" i="66"/>
  <c r="R53" i="66" s="1"/>
  <c r="S53" i="66" s="1"/>
  <c r="T53" i="66" s="1"/>
  <c r="U53" i="66" s="1"/>
  <c r="V53" i="66" s="1"/>
  <c r="W53" i="66" s="1"/>
  <c r="X53" i="66" s="1"/>
  <c r="Y53" i="66" s="1"/>
  <c r="Z53" i="66" s="1"/>
  <c r="AA53" i="66" s="1"/>
  <c r="AB53" i="66" s="1"/>
  <c r="Q55" i="65"/>
  <c r="R55" i="65" s="1"/>
  <c r="S55" i="65" s="1"/>
  <c r="T55" i="65" s="1"/>
  <c r="U55" i="65" s="1"/>
  <c r="V55" i="65" s="1"/>
  <c r="W55" i="65" s="1"/>
  <c r="X55" i="65" s="1"/>
  <c r="Y55" i="65" s="1"/>
  <c r="Z55" i="65" s="1"/>
  <c r="AA55" i="65" s="1"/>
  <c r="AB55" i="65" s="1"/>
  <c r="Q49" i="66"/>
  <c r="R49" i="66" s="1"/>
  <c r="S49" i="66" s="1"/>
  <c r="T49" i="66" s="1"/>
  <c r="U49" i="66" s="1"/>
  <c r="V49" i="66" s="1"/>
  <c r="W49" i="66" s="1"/>
  <c r="X49" i="66" s="1"/>
  <c r="Y49" i="66" s="1"/>
  <c r="Z49" i="66" s="1"/>
  <c r="AA49" i="66" s="1"/>
  <c r="AB49" i="66" s="1"/>
  <c r="Q48" i="66"/>
  <c r="R48" i="66" s="1"/>
  <c r="S48" i="66" s="1"/>
  <c r="T48" i="66" s="1"/>
  <c r="U48" i="66" s="1"/>
  <c r="V48" i="66" s="1"/>
  <c r="W48" i="66" s="1"/>
  <c r="X48" i="66" s="1"/>
  <c r="Y48" i="66" s="1"/>
  <c r="Z48" i="66" s="1"/>
  <c r="AA48" i="66" s="1"/>
  <c r="AB48" i="66" s="1"/>
  <c r="Q48" i="64"/>
  <c r="R48" i="64" s="1"/>
  <c r="S48" i="64" s="1"/>
  <c r="T48" i="64" s="1"/>
  <c r="U48" i="64" s="1"/>
  <c r="V48" i="64" s="1"/>
  <c r="W48" i="64" s="1"/>
  <c r="X48" i="64" s="1"/>
  <c r="Y48" i="64" s="1"/>
  <c r="Z48" i="64" s="1"/>
  <c r="AA48" i="64" s="1"/>
  <c r="AB48" i="64" s="1"/>
  <c r="D52" i="67"/>
  <c r="Q47" i="66"/>
  <c r="R47" i="66" s="1"/>
  <c r="S47" i="66" s="1"/>
  <c r="T47" i="66" s="1"/>
  <c r="U47" i="66" s="1"/>
  <c r="V47" i="66" s="1"/>
  <c r="W47" i="66" s="1"/>
  <c r="X47" i="66" s="1"/>
  <c r="Y47" i="66" s="1"/>
  <c r="Z47" i="66" s="1"/>
  <c r="AA47" i="66" s="1"/>
  <c r="AB47" i="66" s="1"/>
  <c r="D46" i="67"/>
  <c r="Q54" i="66"/>
  <c r="R54" i="66" s="1"/>
  <c r="S54" i="66" s="1"/>
  <c r="T54" i="66" s="1"/>
  <c r="U54" i="66" s="1"/>
  <c r="V54" i="66" s="1"/>
  <c r="W54" i="66" s="1"/>
  <c r="X54" i="66" s="1"/>
  <c r="Y54" i="66" s="1"/>
  <c r="Z54" i="66" s="1"/>
  <c r="AA54" i="66" s="1"/>
  <c r="AB54" i="66" s="1"/>
  <c r="D48" i="67"/>
  <c r="D53" i="67"/>
  <c r="E46" i="63"/>
  <c r="E46" i="67" s="1"/>
  <c r="D49" i="67"/>
  <c r="Q45" i="65"/>
  <c r="R45" i="65" s="1"/>
  <c r="S45" i="65" s="1"/>
  <c r="T45" i="65" s="1"/>
  <c r="U45" i="65" s="1"/>
  <c r="V45" i="65" s="1"/>
  <c r="W45" i="65" s="1"/>
  <c r="X45" i="65" s="1"/>
  <c r="Y45" i="65" s="1"/>
  <c r="Z45" i="65" s="1"/>
  <c r="AA45" i="65" s="1"/>
  <c r="AB45" i="65" s="1"/>
  <c r="Q54" i="65"/>
  <c r="R54" i="65" s="1"/>
  <c r="S54" i="65" s="1"/>
  <c r="T54" i="65" s="1"/>
  <c r="U54" i="65" s="1"/>
  <c r="V54" i="65" s="1"/>
  <c r="W54" i="65" s="1"/>
  <c r="X54" i="65" s="1"/>
  <c r="Y54" i="65" s="1"/>
  <c r="Z54" i="65" s="1"/>
  <c r="AA54" i="65" s="1"/>
  <c r="AB54" i="65" s="1"/>
  <c r="D55" i="67"/>
  <c r="D51" i="67"/>
  <c r="E47" i="63"/>
  <c r="F47" i="63" s="1"/>
  <c r="F47" i="67" s="1"/>
  <c r="D54" i="67"/>
  <c r="E54" i="63"/>
  <c r="D45" i="67"/>
  <c r="E45" i="63"/>
  <c r="Q50" i="65"/>
  <c r="R50" i="65" s="1"/>
  <c r="S50" i="65" s="1"/>
  <c r="T50" i="65" s="1"/>
  <c r="U50" i="65" s="1"/>
  <c r="V50" i="65" s="1"/>
  <c r="W50" i="65" s="1"/>
  <c r="X50" i="65" s="1"/>
  <c r="Y50" i="65" s="1"/>
  <c r="Z50" i="65" s="1"/>
  <c r="AA50" i="65" s="1"/>
  <c r="AB50" i="65" s="1"/>
  <c r="Q55" i="66"/>
  <c r="R55" i="66" s="1"/>
  <c r="S55" i="66" s="1"/>
  <c r="T55" i="66" s="1"/>
  <c r="U55" i="66" s="1"/>
  <c r="V55" i="66" s="1"/>
  <c r="W55" i="66" s="1"/>
  <c r="X55" i="66" s="1"/>
  <c r="Y55" i="66" s="1"/>
  <c r="Z55" i="66" s="1"/>
  <c r="AA55" i="66" s="1"/>
  <c r="AB55" i="66" s="1"/>
  <c r="D44" i="67"/>
  <c r="D50" i="67"/>
  <c r="Q52" i="65"/>
  <c r="R52" i="65" s="1"/>
  <c r="S52" i="65" s="1"/>
  <c r="T52" i="65" s="1"/>
  <c r="U52" i="65" s="1"/>
  <c r="V52" i="65" s="1"/>
  <c r="W52" i="65" s="1"/>
  <c r="X52" i="65" s="1"/>
  <c r="Y52" i="65" s="1"/>
  <c r="Z52" i="65" s="1"/>
  <c r="AA52" i="65" s="1"/>
  <c r="AB52" i="65" s="1"/>
  <c r="Q53" i="65"/>
  <c r="R53" i="65" s="1"/>
  <c r="S53" i="65" s="1"/>
  <c r="T53" i="65" s="1"/>
  <c r="U53" i="65" s="1"/>
  <c r="V53" i="65" s="1"/>
  <c r="W53" i="65" s="1"/>
  <c r="X53" i="65" s="1"/>
  <c r="Y53" i="65" s="1"/>
  <c r="Z53" i="65" s="1"/>
  <c r="AA53" i="65" s="1"/>
  <c r="AB53" i="65" s="1"/>
  <c r="Q49" i="65"/>
  <c r="R49" i="65" s="1"/>
  <c r="S49" i="65" s="1"/>
  <c r="T49" i="65" s="1"/>
  <c r="U49" i="65" s="1"/>
  <c r="V49" i="65" s="1"/>
  <c r="W49" i="65" s="1"/>
  <c r="X49" i="65" s="1"/>
  <c r="Y49" i="65" s="1"/>
  <c r="Z49" i="65" s="1"/>
  <c r="AA49" i="65" s="1"/>
  <c r="AB49" i="65" s="1"/>
  <c r="Q52" i="66"/>
  <c r="R52" i="66" s="1"/>
  <c r="S52" i="66" s="1"/>
  <c r="T52" i="66" s="1"/>
  <c r="U52" i="66" s="1"/>
  <c r="V52" i="66" s="1"/>
  <c r="W52" i="66" s="1"/>
  <c r="X52" i="66" s="1"/>
  <c r="Y52" i="66" s="1"/>
  <c r="Z52" i="66" s="1"/>
  <c r="AA52" i="66" s="1"/>
  <c r="AB52" i="66" s="1"/>
  <c r="Q40" i="65"/>
  <c r="R40" i="65" s="1"/>
  <c r="S40" i="65" s="1"/>
  <c r="T40" i="65" s="1"/>
  <c r="U40" i="65" s="1"/>
  <c r="V40" i="65" s="1"/>
  <c r="W40" i="65" s="1"/>
  <c r="X40" i="65" s="1"/>
  <c r="Y40" i="65" s="1"/>
  <c r="Z40" i="65" s="1"/>
  <c r="AA40" i="65" s="1"/>
  <c r="AB40" i="65" s="1"/>
  <c r="Q33" i="65"/>
  <c r="R33" i="65" s="1"/>
  <c r="S33" i="65" s="1"/>
  <c r="T33" i="65" s="1"/>
  <c r="U33" i="65" s="1"/>
  <c r="V33" i="65" s="1"/>
  <c r="W33" i="65" s="1"/>
  <c r="X33" i="65" s="1"/>
  <c r="Y33" i="65" s="1"/>
  <c r="Z33" i="65" s="1"/>
  <c r="AA33" i="65" s="1"/>
  <c r="AB33" i="65" s="1"/>
  <c r="Q37" i="65"/>
  <c r="R37" i="65" s="1"/>
  <c r="S37" i="65" s="1"/>
  <c r="T37" i="65" s="1"/>
  <c r="U37" i="65" s="1"/>
  <c r="V37" i="65" s="1"/>
  <c r="W37" i="65" s="1"/>
  <c r="X37" i="65" s="1"/>
  <c r="Y37" i="65" s="1"/>
  <c r="Z37" i="65" s="1"/>
  <c r="AA37" i="65" s="1"/>
  <c r="AB37" i="65" s="1"/>
  <c r="Q41" i="65"/>
  <c r="R41" i="65" s="1"/>
  <c r="S41" i="65" s="1"/>
  <c r="T41" i="65" s="1"/>
  <c r="U41" i="65" s="1"/>
  <c r="V41" i="65" s="1"/>
  <c r="W41" i="65" s="1"/>
  <c r="X41" i="65" s="1"/>
  <c r="Y41" i="65" s="1"/>
  <c r="Z41" i="65" s="1"/>
  <c r="AA41" i="65" s="1"/>
  <c r="AB41" i="65" s="1"/>
  <c r="Q32" i="66"/>
  <c r="R32" i="66" s="1"/>
  <c r="S32" i="66" s="1"/>
  <c r="T32" i="66" s="1"/>
  <c r="U32" i="66" s="1"/>
  <c r="V32" i="66" s="1"/>
  <c r="W32" i="66" s="1"/>
  <c r="X32" i="66" s="1"/>
  <c r="Y32" i="66" s="1"/>
  <c r="Z32" i="66" s="1"/>
  <c r="AA32" i="66" s="1"/>
  <c r="AB32" i="66" s="1"/>
  <c r="Q37" i="66"/>
  <c r="R37" i="66" s="1"/>
  <c r="S37" i="66" s="1"/>
  <c r="T37" i="66" s="1"/>
  <c r="U37" i="66" s="1"/>
  <c r="V37" i="66" s="1"/>
  <c r="W37" i="66" s="1"/>
  <c r="X37" i="66" s="1"/>
  <c r="Y37" i="66" s="1"/>
  <c r="Z37" i="66" s="1"/>
  <c r="AA37" i="66" s="1"/>
  <c r="AB37" i="66" s="1"/>
  <c r="Q31" i="65"/>
  <c r="R31" i="65" s="1"/>
  <c r="S31" i="65" s="1"/>
  <c r="T31" i="65" s="1"/>
  <c r="U31" i="65" s="1"/>
  <c r="V31" i="65" s="1"/>
  <c r="W31" i="65" s="1"/>
  <c r="X31" i="65" s="1"/>
  <c r="Y31" i="65" s="1"/>
  <c r="Z31" i="65" s="1"/>
  <c r="AA31" i="65" s="1"/>
  <c r="AB31" i="65" s="1"/>
  <c r="Q32" i="65"/>
  <c r="R32" i="65" s="1"/>
  <c r="S32" i="65" s="1"/>
  <c r="T32" i="65" s="1"/>
  <c r="U32" i="65" s="1"/>
  <c r="V32" i="65" s="1"/>
  <c r="W32" i="65" s="1"/>
  <c r="X32" i="65" s="1"/>
  <c r="Y32" i="65" s="1"/>
  <c r="Z32" i="65" s="1"/>
  <c r="AA32" i="65" s="1"/>
  <c r="AB32" i="65" s="1"/>
  <c r="Q36" i="65"/>
  <c r="R36" i="65" s="1"/>
  <c r="S36" i="65" s="1"/>
  <c r="T36" i="65" s="1"/>
  <c r="U36" i="65" s="1"/>
  <c r="V36" i="65" s="1"/>
  <c r="W36" i="65" s="1"/>
  <c r="X36" i="65" s="1"/>
  <c r="Y36" i="65" s="1"/>
  <c r="Z36" i="65" s="1"/>
  <c r="AA36" i="65" s="1"/>
  <c r="AB36" i="65" s="1"/>
  <c r="Q41" i="66"/>
  <c r="R41" i="66" s="1"/>
  <c r="S41" i="66" s="1"/>
  <c r="T41" i="66" s="1"/>
  <c r="U41" i="66" s="1"/>
  <c r="V41" i="66" s="1"/>
  <c r="W41" i="66" s="1"/>
  <c r="X41" i="66" s="1"/>
  <c r="Y41" i="66" s="1"/>
  <c r="Z41" i="66" s="1"/>
  <c r="AA41" i="66" s="1"/>
  <c r="AB41" i="66" s="1"/>
  <c r="Q39" i="65"/>
  <c r="R39" i="65" s="1"/>
  <c r="S39" i="65" s="1"/>
  <c r="T39" i="65" s="1"/>
  <c r="U39" i="65" s="1"/>
  <c r="V39" i="65" s="1"/>
  <c r="W39" i="65" s="1"/>
  <c r="X39" i="65" s="1"/>
  <c r="Y39" i="65" s="1"/>
  <c r="Z39" i="65" s="1"/>
  <c r="AA39" i="65" s="1"/>
  <c r="AB39" i="65" s="1"/>
  <c r="Q39" i="66"/>
  <c r="R39" i="66" s="1"/>
  <c r="S39" i="66" s="1"/>
  <c r="T39" i="66" s="1"/>
  <c r="U39" i="66" s="1"/>
  <c r="V39" i="66" s="1"/>
  <c r="W39" i="66" s="1"/>
  <c r="X39" i="66" s="1"/>
  <c r="Y39" i="66" s="1"/>
  <c r="Z39" i="66" s="1"/>
  <c r="AA39" i="66" s="1"/>
  <c r="AB39" i="66" s="1"/>
  <c r="Q36" i="66"/>
  <c r="R36" i="66" s="1"/>
  <c r="S36" i="66" s="1"/>
  <c r="T36" i="66" s="1"/>
  <c r="U36" i="66" s="1"/>
  <c r="V36" i="66" s="1"/>
  <c r="W36" i="66" s="1"/>
  <c r="X36" i="66" s="1"/>
  <c r="Y36" i="66" s="1"/>
  <c r="Z36" i="66" s="1"/>
  <c r="AA36" i="66" s="1"/>
  <c r="AB36" i="66" s="1"/>
  <c r="D34" i="67"/>
  <c r="D41" i="67"/>
  <c r="Q42" i="65"/>
  <c r="R42" i="65" s="1"/>
  <c r="S42" i="65" s="1"/>
  <c r="T42" i="65" s="1"/>
  <c r="U42" i="65" s="1"/>
  <c r="V42" i="65" s="1"/>
  <c r="W42" i="65" s="1"/>
  <c r="X42" i="65" s="1"/>
  <c r="Y42" i="65" s="1"/>
  <c r="Z42" i="65" s="1"/>
  <c r="AA42" i="65" s="1"/>
  <c r="AB42" i="65" s="1"/>
  <c r="Q33" i="66"/>
  <c r="R33" i="66" s="1"/>
  <c r="S33" i="66" s="1"/>
  <c r="T33" i="66" s="1"/>
  <c r="U33" i="66" s="1"/>
  <c r="V33" i="66" s="1"/>
  <c r="W33" i="66" s="1"/>
  <c r="X33" i="66" s="1"/>
  <c r="Y33" i="66" s="1"/>
  <c r="Z33" i="66" s="1"/>
  <c r="AA33" i="66" s="1"/>
  <c r="AB33" i="66" s="1"/>
  <c r="D40" i="67"/>
  <c r="Q34" i="65"/>
  <c r="R34" i="65" s="1"/>
  <c r="S34" i="65" s="1"/>
  <c r="T34" i="65" s="1"/>
  <c r="U34" i="65" s="1"/>
  <c r="V34" i="65" s="1"/>
  <c r="W34" i="65" s="1"/>
  <c r="X34" i="65" s="1"/>
  <c r="Y34" i="65" s="1"/>
  <c r="Z34" i="65" s="1"/>
  <c r="AA34" i="65" s="1"/>
  <c r="AB34" i="65" s="1"/>
  <c r="Q42" i="66"/>
  <c r="R42" i="66" s="1"/>
  <c r="S42" i="66" s="1"/>
  <c r="T42" i="66" s="1"/>
  <c r="U42" i="66" s="1"/>
  <c r="V42" i="66" s="1"/>
  <c r="W42" i="66" s="1"/>
  <c r="X42" i="66" s="1"/>
  <c r="Y42" i="66" s="1"/>
  <c r="Z42" i="66" s="1"/>
  <c r="AA42" i="66" s="1"/>
  <c r="AB42" i="66" s="1"/>
  <c r="Q35" i="66"/>
  <c r="R35" i="66" s="1"/>
  <c r="S35" i="66" s="1"/>
  <c r="T35" i="66" s="1"/>
  <c r="U35" i="66" s="1"/>
  <c r="V35" i="66" s="1"/>
  <c r="W35" i="66" s="1"/>
  <c r="X35" i="66" s="1"/>
  <c r="Y35" i="66" s="1"/>
  <c r="Z35" i="66" s="1"/>
  <c r="AA35" i="66" s="1"/>
  <c r="AB35" i="66" s="1"/>
  <c r="D42" i="67"/>
  <c r="D33" i="67"/>
  <c r="D35" i="67"/>
  <c r="E34" i="63"/>
  <c r="E34" i="67" s="1"/>
  <c r="Q35" i="65"/>
  <c r="R35" i="65" s="1"/>
  <c r="S35" i="65" s="1"/>
  <c r="T35" i="65" s="1"/>
  <c r="U35" i="65" s="1"/>
  <c r="V35" i="65" s="1"/>
  <c r="W35" i="65" s="1"/>
  <c r="X35" i="65" s="1"/>
  <c r="Y35" i="65" s="1"/>
  <c r="Z35" i="65" s="1"/>
  <c r="AA35" i="65" s="1"/>
  <c r="AB35" i="65" s="1"/>
  <c r="Q38" i="66"/>
  <c r="R38" i="66" s="1"/>
  <c r="S38" i="66" s="1"/>
  <c r="T38" i="66" s="1"/>
  <c r="U38" i="66" s="1"/>
  <c r="V38" i="66" s="1"/>
  <c r="W38" i="66" s="1"/>
  <c r="X38" i="66" s="1"/>
  <c r="Y38" i="66" s="1"/>
  <c r="Z38" i="66" s="1"/>
  <c r="AA38" i="66" s="1"/>
  <c r="AB38" i="66" s="1"/>
  <c r="Q40" i="66"/>
  <c r="R40" i="66" s="1"/>
  <c r="S40" i="66" s="1"/>
  <c r="T40" i="66" s="1"/>
  <c r="U40" i="66" s="1"/>
  <c r="V40" i="66" s="1"/>
  <c r="W40" i="66" s="1"/>
  <c r="X40" i="66" s="1"/>
  <c r="Y40" i="66" s="1"/>
  <c r="Z40" i="66" s="1"/>
  <c r="AA40" i="66" s="1"/>
  <c r="AB40" i="66" s="1"/>
  <c r="D38" i="67"/>
  <c r="E38" i="63"/>
  <c r="D37" i="67"/>
  <c r="E37" i="63"/>
  <c r="D36" i="67"/>
  <c r="D31" i="67"/>
  <c r="E39" i="67"/>
  <c r="D32" i="67"/>
  <c r="E41" i="63"/>
  <c r="F41" i="63" s="1"/>
  <c r="Q38" i="65"/>
  <c r="R38" i="65" s="1"/>
  <c r="S38" i="65" s="1"/>
  <c r="T38" i="65" s="1"/>
  <c r="U38" i="65" s="1"/>
  <c r="V38" i="65" s="1"/>
  <c r="W38" i="65" s="1"/>
  <c r="X38" i="65" s="1"/>
  <c r="Y38" i="65" s="1"/>
  <c r="Z38" i="65" s="1"/>
  <c r="AA38" i="65" s="1"/>
  <c r="AB38" i="65" s="1"/>
  <c r="Q31" i="66"/>
  <c r="R31" i="66" s="1"/>
  <c r="S31" i="66" s="1"/>
  <c r="T31" i="66" s="1"/>
  <c r="U31" i="66" s="1"/>
  <c r="V31" i="66" s="1"/>
  <c r="W31" i="66" s="1"/>
  <c r="X31" i="66" s="1"/>
  <c r="Y31" i="66" s="1"/>
  <c r="Z31" i="66" s="1"/>
  <c r="AA31" i="66" s="1"/>
  <c r="AB31" i="66" s="1"/>
  <c r="E40" i="63"/>
  <c r="E40" i="67" s="1"/>
  <c r="D39" i="67"/>
  <c r="P29" i="64"/>
  <c r="Q29" i="64" s="1"/>
  <c r="R29" i="64" s="1"/>
  <c r="S29" i="64" s="1"/>
  <c r="T29" i="64" s="1"/>
  <c r="U29" i="64" s="1"/>
  <c r="V29" i="64" s="1"/>
  <c r="W29" i="64" s="1"/>
  <c r="X29" i="64" s="1"/>
  <c r="Y29" i="64" s="1"/>
  <c r="Z29" i="64" s="1"/>
  <c r="AA29" i="64" s="1"/>
  <c r="AB29" i="64" s="1"/>
  <c r="P21" i="64"/>
  <c r="Q21" i="64" s="1"/>
  <c r="R21" i="64" s="1"/>
  <c r="S21" i="64" s="1"/>
  <c r="T21" i="64" s="1"/>
  <c r="U21" i="64" s="1"/>
  <c r="V21" i="64" s="1"/>
  <c r="W21" i="64" s="1"/>
  <c r="X21" i="64" s="1"/>
  <c r="Y21" i="64" s="1"/>
  <c r="Z21" i="64" s="1"/>
  <c r="AA21" i="64" s="1"/>
  <c r="AB21" i="64" s="1"/>
  <c r="P22" i="64"/>
  <c r="Q22" i="64" s="1"/>
  <c r="R22" i="64" s="1"/>
  <c r="S22" i="64" s="1"/>
  <c r="T22" i="64" s="1"/>
  <c r="U22" i="64" s="1"/>
  <c r="V22" i="64" s="1"/>
  <c r="W22" i="64" s="1"/>
  <c r="X22" i="64" s="1"/>
  <c r="Y22" i="64" s="1"/>
  <c r="Z22" i="64" s="1"/>
  <c r="AA22" i="64" s="1"/>
  <c r="AB22" i="64" s="1"/>
  <c r="P20" i="64"/>
  <c r="Q20" i="64" s="1"/>
  <c r="R20" i="64" s="1"/>
  <c r="S20" i="64" s="1"/>
  <c r="T20" i="64" s="1"/>
  <c r="U20" i="64" s="1"/>
  <c r="V20" i="64" s="1"/>
  <c r="W20" i="64" s="1"/>
  <c r="X20" i="64" s="1"/>
  <c r="Y20" i="64" s="1"/>
  <c r="Z20" i="64" s="1"/>
  <c r="AA20" i="64" s="1"/>
  <c r="AB20" i="64" s="1"/>
  <c r="C24" i="67"/>
  <c r="P17" i="64"/>
  <c r="Q17" i="64" s="1"/>
  <c r="R17" i="64" s="1"/>
  <c r="S17" i="64" s="1"/>
  <c r="T17" i="64" s="1"/>
  <c r="U17" i="64" s="1"/>
  <c r="V17" i="64" s="1"/>
  <c r="W17" i="64" s="1"/>
  <c r="X17" i="64" s="1"/>
  <c r="Y17" i="64" s="1"/>
  <c r="Z17" i="64" s="1"/>
  <c r="AA17" i="64" s="1"/>
  <c r="AB17" i="64" s="1"/>
  <c r="C20" i="67"/>
  <c r="P19" i="64"/>
  <c r="Q19" i="64" s="1"/>
  <c r="R19" i="64" s="1"/>
  <c r="S19" i="64" s="1"/>
  <c r="T19" i="64" s="1"/>
  <c r="U19" i="64" s="1"/>
  <c r="V19" i="64" s="1"/>
  <c r="W19" i="64" s="1"/>
  <c r="X19" i="64" s="1"/>
  <c r="Y19" i="64" s="1"/>
  <c r="Z19" i="64" s="1"/>
  <c r="AA19" i="64" s="1"/>
  <c r="AB19" i="64" s="1"/>
  <c r="P17" i="65"/>
  <c r="Q17" i="65" s="1"/>
  <c r="R17" i="65" s="1"/>
  <c r="S17" i="65" s="1"/>
  <c r="T17" i="65" s="1"/>
  <c r="U17" i="65" s="1"/>
  <c r="V17" i="65" s="1"/>
  <c r="W17" i="65" s="1"/>
  <c r="X17" i="65" s="1"/>
  <c r="Y17" i="65" s="1"/>
  <c r="Z17" i="65" s="1"/>
  <c r="AA17" i="65" s="1"/>
  <c r="AB17" i="65" s="1"/>
  <c r="C23" i="67"/>
  <c r="C19" i="67"/>
  <c r="P18" i="64"/>
  <c r="Q18" i="64" s="1"/>
  <c r="R18" i="64" s="1"/>
  <c r="S18" i="64" s="1"/>
  <c r="T18" i="64" s="1"/>
  <c r="U18" i="64" s="1"/>
  <c r="V18" i="64" s="1"/>
  <c r="W18" i="64" s="1"/>
  <c r="X18" i="64" s="1"/>
  <c r="Y18" i="64" s="1"/>
  <c r="Z18" i="64" s="1"/>
  <c r="AA18" i="64" s="1"/>
  <c r="AB18" i="64" s="1"/>
  <c r="Q21" i="65"/>
  <c r="R21" i="65" s="1"/>
  <c r="S21" i="65" s="1"/>
  <c r="T21" i="65" s="1"/>
  <c r="U21" i="65" s="1"/>
  <c r="V21" i="65" s="1"/>
  <c r="W21" i="65" s="1"/>
  <c r="X21" i="65" s="1"/>
  <c r="Y21" i="65" s="1"/>
  <c r="Z21" i="65" s="1"/>
  <c r="AA21" i="65" s="1"/>
  <c r="AB21" i="65" s="1"/>
  <c r="P18" i="65"/>
  <c r="Q18" i="65" s="1"/>
  <c r="R18" i="65" s="1"/>
  <c r="S18" i="65" s="1"/>
  <c r="T18" i="65" s="1"/>
  <c r="U18" i="65" s="1"/>
  <c r="V18" i="65" s="1"/>
  <c r="W18" i="65" s="1"/>
  <c r="X18" i="65" s="1"/>
  <c r="Y18" i="65" s="1"/>
  <c r="Z18" i="65" s="1"/>
  <c r="AA18" i="65" s="1"/>
  <c r="AB18" i="65" s="1"/>
  <c r="C29" i="67"/>
  <c r="D20" i="63"/>
  <c r="P22" i="65"/>
  <c r="Q22" i="65" s="1"/>
  <c r="R22" i="65" s="1"/>
  <c r="S22" i="65" s="1"/>
  <c r="T22" i="65" s="1"/>
  <c r="U22" i="65" s="1"/>
  <c r="V22" i="65" s="1"/>
  <c r="W22" i="65" s="1"/>
  <c r="X22" i="65" s="1"/>
  <c r="Y22" i="65" s="1"/>
  <c r="Z22" i="65" s="1"/>
  <c r="AA22" i="65" s="1"/>
  <c r="AB22" i="65" s="1"/>
  <c r="C28" i="67"/>
  <c r="C17" i="67"/>
  <c r="C21" i="67"/>
  <c r="D21" i="63"/>
  <c r="C22" i="67"/>
  <c r="D18" i="63"/>
  <c r="C18" i="67"/>
  <c r="P6" i="65"/>
  <c r="Q6" i="65" s="1"/>
  <c r="R6" i="65" s="1"/>
  <c r="S6" i="65" s="1"/>
  <c r="T6" i="65" s="1"/>
  <c r="U6" i="65" s="1"/>
  <c r="V6" i="65" s="1"/>
  <c r="W6" i="65" s="1"/>
  <c r="X6" i="65" s="1"/>
  <c r="Y6" i="65" s="1"/>
  <c r="Z6" i="65" s="1"/>
  <c r="AA6" i="65" s="1"/>
  <c r="AB6" i="65" s="1"/>
  <c r="P5" i="64"/>
  <c r="Q5" i="64" s="1"/>
  <c r="R5" i="64" s="1"/>
  <c r="S5" i="64" s="1"/>
  <c r="T5" i="64" s="1"/>
  <c r="U5" i="64" s="1"/>
  <c r="V5" i="64" s="1"/>
  <c r="W5" i="64" s="1"/>
  <c r="X5" i="64" s="1"/>
  <c r="Y5" i="64" s="1"/>
  <c r="Z5" i="64" s="1"/>
  <c r="AA5" i="64" s="1"/>
  <c r="AB5" i="64" s="1"/>
  <c r="P8" i="65"/>
  <c r="Q8" i="65" s="1"/>
  <c r="R8" i="65" s="1"/>
  <c r="S8" i="65" s="1"/>
  <c r="T8" i="65" s="1"/>
  <c r="U8" i="65" s="1"/>
  <c r="V8" i="65" s="1"/>
  <c r="W8" i="65" s="1"/>
  <c r="X8" i="65" s="1"/>
  <c r="Y8" i="65" s="1"/>
  <c r="Z8" i="65" s="1"/>
  <c r="AA8" i="65" s="1"/>
  <c r="AB8" i="65" s="1"/>
  <c r="P3" i="64"/>
  <c r="Q3" i="64" s="1"/>
  <c r="R3" i="64" s="1"/>
  <c r="S3" i="64" s="1"/>
  <c r="T3" i="64" s="1"/>
  <c r="U3" i="64" s="1"/>
  <c r="V3" i="64" s="1"/>
  <c r="W3" i="64" s="1"/>
  <c r="X3" i="64" s="1"/>
  <c r="Y3" i="64" s="1"/>
  <c r="Z3" i="64" s="1"/>
  <c r="AA3" i="64" s="1"/>
  <c r="AB3" i="64" s="1"/>
  <c r="P13" i="64"/>
  <c r="Q13" i="64" s="1"/>
  <c r="R13" i="64" s="1"/>
  <c r="S13" i="64" s="1"/>
  <c r="T13" i="64" s="1"/>
  <c r="U13" i="64" s="1"/>
  <c r="V13" i="64" s="1"/>
  <c r="W13" i="64" s="1"/>
  <c r="X13" i="64" s="1"/>
  <c r="Y13" i="64" s="1"/>
  <c r="Z13" i="64" s="1"/>
  <c r="AA13" i="64" s="1"/>
  <c r="AB13" i="64" s="1"/>
  <c r="P11" i="64"/>
  <c r="Q11" i="64" s="1"/>
  <c r="R11" i="64" s="1"/>
  <c r="S11" i="64" s="1"/>
  <c r="T11" i="64" s="1"/>
  <c r="U11" i="64" s="1"/>
  <c r="V11" i="64" s="1"/>
  <c r="W11" i="64" s="1"/>
  <c r="X11" i="64" s="1"/>
  <c r="Y11" i="64" s="1"/>
  <c r="Z11" i="64" s="1"/>
  <c r="AA11" i="64" s="1"/>
  <c r="AB11" i="64" s="1"/>
  <c r="P9" i="65"/>
  <c r="Q9" i="65" s="1"/>
  <c r="R9" i="65" s="1"/>
  <c r="S9" i="65" s="1"/>
  <c r="T9" i="65" s="1"/>
  <c r="U9" i="65" s="1"/>
  <c r="V9" i="65" s="1"/>
  <c r="W9" i="65" s="1"/>
  <c r="X9" i="65" s="1"/>
  <c r="Y9" i="65" s="1"/>
  <c r="Z9" i="65" s="1"/>
  <c r="AA9" i="65" s="1"/>
  <c r="AB9" i="65" s="1"/>
  <c r="P14" i="65"/>
  <c r="Q14" i="65" s="1"/>
  <c r="R14" i="65" s="1"/>
  <c r="S14" i="65" s="1"/>
  <c r="T14" i="65" s="1"/>
  <c r="U14" i="65" s="1"/>
  <c r="V14" i="65" s="1"/>
  <c r="W14" i="65" s="1"/>
  <c r="X14" i="65" s="1"/>
  <c r="Y14" i="65" s="1"/>
  <c r="Z14" i="65" s="1"/>
  <c r="AA14" i="65" s="1"/>
  <c r="AB14" i="65" s="1"/>
  <c r="P9" i="66"/>
  <c r="Q9" i="66" s="1"/>
  <c r="R9" i="66" s="1"/>
  <c r="S9" i="66" s="1"/>
  <c r="T9" i="66" s="1"/>
  <c r="U9" i="66" s="1"/>
  <c r="V9" i="66" s="1"/>
  <c r="W9" i="66" s="1"/>
  <c r="X9" i="66" s="1"/>
  <c r="Y9" i="66" s="1"/>
  <c r="Z9" i="66" s="1"/>
  <c r="AA9" i="66" s="1"/>
  <c r="AB9" i="66" s="1"/>
  <c r="P7" i="64"/>
  <c r="Q7" i="64" s="1"/>
  <c r="R7" i="64" s="1"/>
  <c r="S7" i="64" s="1"/>
  <c r="T7" i="64" s="1"/>
  <c r="U7" i="64" s="1"/>
  <c r="V7" i="64" s="1"/>
  <c r="W7" i="64" s="1"/>
  <c r="X7" i="64" s="1"/>
  <c r="Y7" i="64" s="1"/>
  <c r="Z7" i="64" s="1"/>
  <c r="AA7" i="64" s="1"/>
  <c r="AB7" i="64" s="1"/>
  <c r="P9" i="64"/>
  <c r="Q9" i="64" s="1"/>
  <c r="R9" i="64" s="1"/>
  <c r="S9" i="64" s="1"/>
  <c r="T9" i="64" s="1"/>
  <c r="U9" i="64" s="1"/>
  <c r="V9" i="64" s="1"/>
  <c r="W9" i="64" s="1"/>
  <c r="X9" i="64" s="1"/>
  <c r="Y9" i="64" s="1"/>
  <c r="Z9" i="64" s="1"/>
  <c r="AA9" i="64" s="1"/>
  <c r="AB9" i="64" s="1"/>
  <c r="C8" i="67"/>
  <c r="P10" i="65"/>
  <c r="Q10" i="65" s="1"/>
  <c r="R10" i="65" s="1"/>
  <c r="S10" i="65" s="1"/>
  <c r="T10" i="65" s="1"/>
  <c r="U10" i="65" s="1"/>
  <c r="V10" i="65" s="1"/>
  <c r="W10" i="65" s="1"/>
  <c r="X10" i="65" s="1"/>
  <c r="Y10" i="65" s="1"/>
  <c r="Z10" i="65" s="1"/>
  <c r="AA10" i="65" s="1"/>
  <c r="AB10" i="65" s="1"/>
  <c r="P14" i="64"/>
  <c r="Q14" i="64" s="1"/>
  <c r="R14" i="64" s="1"/>
  <c r="S14" i="64" s="1"/>
  <c r="T14" i="64" s="1"/>
  <c r="U14" i="64" s="1"/>
  <c r="V14" i="64" s="1"/>
  <c r="W14" i="64" s="1"/>
  <c r="X14" i="64" s="1"/>
  <c r="Y14" i="64" s="1"/>
  <c r="Z14" i="64" s="1"/>
  <c r="AA14" i="64" s="1"/>
  <c r="AB14" i="64" s="1"/>
  <c r="D9" i="67"/>
  <c r="D2" i="67"/>
  <c r="C7" i="67"/>
  <c r="P12" i="64"/>
  <c r="Q12" i="64" s="1"/>
  <c r="R12" i="64" s="1"/>
  <c r="S12" i="64" s="1"/>
  <c r="T12" i="64" s="1"/>
  <c r="U12" i="64" s="1"/>
  <c r="V12" i="64" s="1"/>
  <c r="W12" i="64" s="1"/>
  <c r="X12" i="64" s="1"/>
  <c r="Y12" i="64" s="1"/>
  <c r="Z12" i="64" s="1"/>
  <c r="AA12" i="64" s="1"/>
  <c r="AB12" i="64" s="1"/>
  <c r="P12" i="65"/>
  <c r="Q12" i="65" s="1"/>
  <c r="R12" i="65" s="1"/>
  <c r="S12" i="65" s="1"/>
  <c r="T12" i="65" s="1"/>
  <c r="U12" i="65" s="1"/>
  <c r="V12" i="65" s="1"/>
  <c r="W12" i="65" s="1"/>
  <c r="X12" i="65" s="1"/>
  <c r="Y12" i="65" s="1"/>
  <c r="Z12" i="65" s="1"/>
  <c r="AA12" i="65" s="1"/>
  <c r="AB12" i="65" s="1"/>
  <c r="P6" i="64"/>
  <c r="Q6" i="64" s="1"/>
  <c r="R6" i="64" s="1"/>
  <c r="S6" i="64" s="1"/>
  <c r="T6" i="64" s="1"/>
  <c r="U6" i="64" s="1"/>
  <c r="V6" i="64" s="1"/>
  <c r="W6" i="64" s="1"/>
  <c r="X6" i="64" s="1"/>
  <c r="Y6" i="64" s="1"/>
  <c r="Z6" i="64" s="1"/>
  <c r="AA6" i="64" s="1"/>
  <c r="AB6" i="64" s="1"/>
  <c r="P2" i="64"/>
  <c r="Q2" i="64" s="1"/>
  <c r="R2" i="64" s="1"/>
  <c r="S2" i="64" s="1"/>
  <c r="T2" i="64" s="1"/>
  <c r="U2" i="64" s="1"/>
  <c r="V2" i="64" s="1"/>
  <c r="W2" i="64" s="1"/>
  <c r="X2" i="64" s="1"/>
  <c r="Y2" i="64" s="1"/>
  <c r="Z2" i="64" s="1"/>
  <c r="AA2" i="64" s="1"/>
  <c r="AB2" i="64" s="1"/>
  <c r="C15" i="67"/>
  <c r="C11" i="67"/>
  <c r="C4" i="67"/>
  <c r="E8" i="63"/>
  <c r="F8" i="63" s="1"/>
  <c r="C13" i="67"/>
  <c r="C6" i="67"/>
  <c r="D6" i="63"/>
  <c r="C14" i="67"/>
  <c r="D14" i="63"/>
  <c r="E4" i="63"/>
  <c r="C12" i="67"/>
  <c r="P3" i="65"/>
  <c r="Q3" i="65" s="1"/>
  <c r="R3" i="65" s="1"/>
  <c r="S3" i="65" s="1"/>
  <c r="T3" i="65" s="1"/>
  <c r="U3" i="65" s="1"/>
  <c r="V3" i="65" s="1"/>
  <c r="W3" i="65" s="1"/>
  <c r="X3" i="65" s="1"/>
  <c r="Y3" i="65" s="1"/>
  <c r="Z3" i="65" s="1"/>
  <c r="AA3" i="65" s="1"/>
  <c r="AB3" i="65" s="1"/>
  <c r="C3" i="67"/>
  <c r="C5" i="67"/>
  <c r="D10" i="63"/>
  <c r="P25" i="64"/>
  <c r="Q25" i="64" s="1"/>
  <c r="R25" i="64" s="1"/>
  <c r="S25" i="64" s="1"/>
  <c r="T25" i="64" s="1"/>
  <c r="U25" i="64" s="1"/>
  <c r="V25" i="64" s="1"/>
  <c r="W25" i="64" s="1"/>
  <c r="X25" i="64" s="1"/>
  <c r="Y25" i="64" s="1"/>
  <c r="Z25" i="64" s="1"/>
  <c r="AA25" i="64" s="1"/>
  <c r="AB25" i="64" s="1"/>
  <c r="P25" i="65"/>
  <c r="Q25" i="65" s="1"/>
  <c r="R25" i="65" s="1"/>
  <c r="S25" i="65" s="1"/>
  <c r="T25" i="65" s="1"/>
  <c r="U25" i="65" s="1"/>
  <c r="V25" i="65" s="1"/>
  <c r="W25" i="65" s="1"/>
  <c r="X25" i="65" s="1"/>
  <c r="Y25" i="65" s="1"/>
  <c r="Z25" i="65" s="1"/>
  <c r="AA25" i="65" s="1"/>
  <c r="AB25" i="65" s="1"/>
  <c r="P25" i="66"/>
  <c r="Q25" i="66" s="1"/>
  <c r="R25" i="66" s="1"/>
  <c r="S25" i="66" s="1"/>
  <c r="T25" i="66" s="1"/>
  <c r="U25" i="66" s="1"/>
  <c r="V25" i="66" s="1"/>
  <c r="W25" i="66" s="1"/>
  <c r="X25" i="66" s="1"/>
  <c r="Y25" i="66" s="1"/>
  <c r="Z25" i="66" s="1"/>
  <c r="AA25" i="66" s="1"/>
  <c r="AB25" i="66" s="1"/>
  <c r="P23" i="65"/>
  <c r="Q23" i="65" s="1"/>
  <c r="R23" i="65" s="1"/>
  <c r="S23" i="65" s="1"/>
  <c r="T23" i="65" s="1"/>
  <c r="U23" i="65" s="1"/>
  <c r="V23" i="65" s="1"/>
  <c r="W23" i="65" s="1"/>
  <c r="X23" i="65" s="1"/>
  <c r="Y23" i="65" s="1"/>
  <c r="Z23" i="65" s="1"/>
  <c r="AA23" i="65" s="1"/>
  <c r="AB23" i="65" s="1"/>
  <c r="P24" i="66"/>
  <c r="Q24" i="66" s="1"/>
  <c r="R24" i="66" s="1"/>
  <c r="S24" i="66" s="1"/>
  <c r="T24" i="66" s="1"/>
  <c r="U24" i="66" s="1"/>
  <c r="V24" i="66" s="1"/>
  <c r="W24" i="66" s="1"/>
  <c r="X24" i="66" s="1"/>
  <c r="Y24" i="66" s="1"/>
  <c r="Z24" i="66" s="1"/>
  <c r="AA24" i="66" s="1"/>
  <c r="AB24" i="66" s="1"/>
  <c r="P23" i="64"/>
  <c r="Q23" i="64" s="1"/>
  <c r="R23" i="64" s="1"/>
  <c r="S23" i="64" s="1"/>
  <c r="T23" i="64" s="1"/>
  <c r="U23" i="64" s="1"/>
  <c r="V23" i="64" s="1"/>
  <c r="W23" i="64" s="1"/>
  <c r="X23" i="64" s="1"/>
  <c r="Y23" i="64" s="1"/>
  <c r="Z23" i="64" s="1"/>
  <c r="AA23" i="64" s="1"/>
  <c r="AB23" i="64" s="1"/>
  <c r="P26" i="65"/>
  <c r="Q26" i="65" s="1"/>
  <c r="R26" i="65" s="1"/>
  <c r="S26" i="65" s="1"/>
  <c r="T26" i="65" s="1"/>
  <c r="U26" i="65" s="1"/>
  <c r="V26" i="65" s="1"/>
  <c r="W26" i="65" s="1"/>
  <c r="X26" i="65" s="1"/>
  <c r="Y26" i="65" s="1"/>
  <c r="Z26" i="65" s="1"/>
  <c r="AA26" i="65" s="1"/>
  <c r="AB26" i="65" s="1"/>
  <c r="P29" i="65"/>
  <c r="Q29" i="65" s="1"/>
  <c r="R29" i="65" s="1"/>
  <c r="S29" i="65" s="1"/>
  <c r="T29" i="65" s="1"/>
  <c r="U29" i="65" s="1"/>
  <c r="V29" i="65" s="1"/>
  <c r="W29" i="65" s="1"/>
  <c r="X29" i="65" s="1"/>
  <c r="Y29" i="65" s="1"/>
  <c r="Z29" i="65" s="1"/>
  <c r="AA29" i="65" s="1"/>
  <c r="AB29" i="65" s="1"/>
  <c r="P24" i="64"/>
  <c r="Q24" i="64" s="1"/>
  <c r="R24" i="64" s="1"/>
  <c r="S24" i="64" s="1"/>
  <c r="T24" i="64" s="1"/>
  <c r="U24" i="64" s="1"/>
  <c r="V24" i="64" s="1"/>
  <c r="W24" i="64" s="1"/>
  <c r="X24" i="64" s="1"/>
  <c r="Y24" i="64" s="1"/>
  <c r="Z24" i="64" s="1"/>
  <c r="AA24" i="64" s="1"/>
  <c r="AB24" i="64" s="1"/>
  <c r="P28" i="64"/>
  <c r="Q28" i="64" s="1"/>
  <c r="R28" i="64" s="1"/>
  <c r="S28" i="64" s="1"/>
  <c r="T28" i="64" s="1"/>
  <c r="U28" i="64" s="1"/>
  <c r="V28" i="64" s="1"/>
  <c r="W28" i="64" s="1"/>
  <c r="X28" i="64" s="1"/>
  <c r="Y28" i="64" s="1"/>
  <c r="Z28" i="64" s="1"/>
  <c r="AA28" i="64" s="1"/>
  <c r="AB28" i="64" s="1"/>
  <c r="P24" i="65"/>
  <c r="Q24" i="65" s="1"/>
  <c r="R24" i="65" s="1"/>
  <c r="S24" i="65" s="1"/>
  <c r="T24" i="65" s="1"/>
  <c r="U24" i="65" s="1"/>
  <c r="V24" i="65" s="1"/>
  <c r="W24" i="65" s="1"/>
  <c r="X24" i="65" s="1"/>
  <c r="Y24" i="65" s="1"/>
  <c r="Z24" i="65" s="1"/>
  <c r="AA24" i="65" s="1"/>
  <c r="AB24" i="65" s="1"/>
  <c r="P28" i="66"/>
  <c r="Q28" i="66" s="1"/>
  <c r="R28" i="66" s="1"/>
  <c r="S28" i="66" s="1"/>
  <c r="T28" i="66" s="1"/>
  <c r="U28" i="66" s="1"/>
  <c r="V28" i="66" s="1"/>
  <c r="W28" i="66" s="1"/>
  <c r="X28" i="66" s="1"/>
  <c r="Y28" i="66" s="1"/>
  <c r="Z28" i="66" s="1"/>
  <c r="AA28" i="66" s="1"/>
  <c r="AB28" i="66" s="1"/>
  <c r="E32" i="67"/>
  <c r="E55" i="67"/>
  <c r="E49" i="67"/>
  <c r="P27" i="64"/>
  <c r="Q27" i="64" s="1"/>
  <c r="R27" i="64" s="1"/>
  <c r="S27" i="64" s="1"/>
  <c r="T27" i="64" s="1"/>
  <c r="U27" i="64" s="1"/>
  <c r="V27" i="64" s="1"/>
  <c r="W27" i="64" s="1"/>
  <c r="X27" i="64" s="1"/>
  <c r="Y27" i="64" s="1"/>
  <c r="Z27" i="64" s="1"/>
  <c r="AA27" i="64" s="1"/>
  <c r="AB27" i="64" s="1"/>
  <c r="P26" i="64"/>
  <c r="Q26" i="64" s="1"/>
  <c r="R26" i="64" s="1"/>
  <c r="S26" i="64" s="1"/>
  <c r="T26" i="64" s="1"/>
  <c r="U26" i="64" s="1"/>
  <c r="V26" i="64" s="1"/>
  <c r="W26" i="64" s="1"/>
  <c r="X26" i="64" s="1"/>
  <c r="Y26" i="64" s="1"/>
  <c r="Z26" i="64" s="1"/>
  <c r="AA26" i="64" s="1"/>
  <c r="AB26" i="64" s="1"/>
  <c r="P26" i="66"/>
  <c r="Q26" i="66" s="1"/>
  <c r="R26" i="66" s="1"/>
  <c r="S26" i="66" s="1"/>
  <c r="T26" i="66" s="1"/>
  <c r="U26" i="66" s="1"/>
  <c r="V26" i="66" s="1"/>
  <c r="W26" i="66" s="1"/>
  <c r="X26" i="66" s="1"/>
  <c r="Y26" i="66" s="1"/>
  <c r="Z26" i="66" s="1"/>
  <c r="AA26" i="66" s="1"/>
  <c r="AB26" i="66" s="1"/>
  <c r="P27" i="65"/>
  <c r="Q27" i="65" s="1"/>
  <c r="R27" i="65" s="1"/>
  <c r="S27" i="65" s="1"/>
  <c r="T27" i="65" s="1"/>
  <c r="U27" i="65" s="1"/>
  <c r="V27" i="65" s="1"/>
  <c r="W27" i="65" s="1"/>
  <c r="X27" i="65" s="1"/>
  <c r="Y27" i="65" s="1"/>
  <c r="Z27" i="65" s="1"/>
  <c r="AA27" i="65" s="1"/>
  <c r="AB27" i="65" s="1"/>
  <c r="D17" i="63"/>
  <c r="D24" i="63"/>
  <c r="D28" i="63"/>
  <c r="D28" i="67" s="1"/>
  <c r="P27" i="66"/>
  <c r="Q27" i="66" s="1"/>
  <c r="R27" i="66" s="1"/>
  <c r="S27" i="66" s="1"/>
  <c r="T27" i="66" s="1"/>
  <c r="U27" i="66" s="1"/>
  <c r="V27" i="66" s="1"/>
  <c r="W27" i="66" s="1"/>
  <c r="X27" i="66" s="1"/>
  <c r="Y27" i="66" s="1"/>
  <c r="Z27" i="66" s="1"/>
  <c r="AA27" i="66" s="1"/>
  <c r="AB27" i="66" s="1"/>
  <c r="F39" i="63"/>
  <c r="F39" i="67" s="1"/>
  <c r="E9" i="63"/>
  <c r="E9" i="67" s="1"/>
  <c r="E3" i="63"/>
  <c r="E5" i="63"/>
  <c r="E11" i="63"/>
  <c r="F55" i="63"/>
  <c r="F55" i="67" s="1"/>
  <c r="F49" i="63"/>
  <c r="F49" i="67" s="1"/>
  <c r="F32" i="63"/>
  <c r="F32" i="67" s="1"/>
  <c r="E48" i="63"/>
  <c r="E48" i="67" s="1"/>
  <c r="E53" i="63"/>
  <c r="E53" i="67" s="1"/>
  <c r="E44" i="63"/>
  <c r="E44" i="67" s="1"/>
  <c r="E52" i="63"/>
  <c r="E52" i="67" s="1"/>
  <c r="E51" i="63"/>
  <c r="E51" i="67" s="1"/>
  <c r="E50" i="63"/>
  <c r="E50" i="67" s="1"/>
  <c r="E35" i="63"/>
  <c r="E35" i="67" s="1"/>
  <c r="E31" i="63"/>
  <c r="E31" i="67" s="1"/>
  <c r="E33" i="63"/>
  <c r="E33" i="67" s="1"/>
  <c r="E36" i="63"/>
  <c r="E36" i="67" s="1"/>
  <c r="E42" i="63"/>
  <c r="E42" i="67" s="1"/>
  <c r="D22" i="63"/>
  <c r="D23" i="63"/>
  <c r="D26" i="63"/>
  <c r="D26" i="67" s="1"/>
  <c r="D29" i="63"/>
  <c r="D19" i="63"/>
  <c r="D25" i="63"/>
  <c r="D25" i="67" s="1"/>
  <c r="D15" i="67"/>
  <c r="D12" i="63"/>
  <c r="D13" i="63"/>
  <c r="D7" i="63"/>
  <c r="E2" i="63"/>
  <c r="E2" i="67" s="1"/>
  <c r="I34" i="64"/>
  <c r="G42" i="64"/>
  <c r="G38" i="64"/>
  <c r="G51" i="64"/>
  <c r="G54" i="64"/>
  <c r="K45" i="64"/>
  <c r="I36" i="64"/>
  <c r="I46" i="64"/>
  <c r="J50" i="64"/>
  <c r="I37" i="64"/>
  <c r="I35" i="64"/>
  <c r="H49" i="64"/>
  <c r="H55" i="64"/>
  <c r="H47" i="64"/>
  <c r="H53" i="64"/>
  <c r="I33" i="64"/>
  <c r="I31" i="64"/>
  <c r="I32" i="64"/>
  <c r="I41" i="64"/>
  <c r="I39" i="64"/>
  <c r="I40" i="64"/>
  <c r="J52" i="64"/>
  <c r="I44" i="64"/>
  <c r="AG1" i="59"/>
  <c r="D3" i="67" l="1"/>
  <c r="D27" i="67"/>
  <c r="D23" i="67"/>
  <c r="D12" i="67"/>
  <c r="D29" i="67"/>
  <c r="D11" i="67"/>
  <c r="D4" i="67"/>
  <c r="D19" i="67"/>
  <c r="D20" i="67"/>
  <c r="D7" i="67"/>
  <c r="D13" i="67"/>
  <c r="C12" i="68"/>
  <c r="D5" i="67"/>
  <c r="D8" i="67"/>
  <c r="D22" i="67"/>
  <c r="E11" i="67"/>
  <c r="E5" i="67"/>
  <c r="E4" i="67"/>
  <c r="F8" i="67"/>
  <c r="E3" i="67"/>
  <c r="C14" i="68"/>
  <c r="C13" i="68"/>
  <c r="C8" i="68"/>
  <c r="C9" i="68"/>
  <c r="C3" i="68"/>
  <c r="C5" i="68"/>
  <c r="C7" i="68"/>
  <c r="C6" i="68"/>
  <c r="C4" i="68"/>
  <c r="C11" i="68"/>
  <c r="C2" i="68"/>
  <c r="C2" i="69" s="1"/>
  <c r="F40" i="63"/>
  <c r="F40" i="67" s="1"/>
  <c r="F46" i="63"/>
  <c r="F46" i="67" s="1"/>
  <c r="E47" i="67"/>
  <c r="F54" i="63"/>
  <c r="E54" i="67"/>
  <c r="E45" i="67"/>
  <c r="F45" i="63"/>
  <c r="F34" i="63"/>
  <c r="F34" i="67" s="1"/>
  <c r="E41" i="67"/>
  <c r="E37" i="67"/>
  <c r="F37" i="63"/>
  <c r="E38" i="67"/>
  <c r="F38" i="63"/>
  <c r="E20" i="63"/>
  <c r="E20" i="67" s="1"/>
  <c r="E24" i="63"/>
  <c r="F24" i="63" s="1"/>
  <c r="F24" i="67" s="1"/>
  <c r="D24" i="67"/>
  <c r="E18" i="63"/>
  <c r="D18" i="67"/>
  <c r="E17" i="63"/>
  <c r="E17" i="67" s="1"/>
  <c r="D17" i="67"/>
  <c r="D21" i="67"/>
  <c r="E21" i="63"/>
  <c r="E8" i="67"/>
  <c r="D6" i="67"/>
  <c r="E6" i="63"/>
  <c r="D10" i="67"/>
  <c r="E10" i="63"/>
  <c r="E14" i="63"/>
  <c r="D14" i="67"/>
  <c r="F4" i="63"/>
  <c r="F4" i="67" s="1"/>
  <c r="G41" i="63"/>
  <c r="F41" i="67"/>
  <c r="E28" i="63"/>
  <c r="E28" i="67" s="1"/>
  <c r="D35" i="68"/>
  <c r="D41" i="68"/>
  <c r="C22" i="68"/>
  <c r="D34" i="68"/>
  <c r="D48" i="68"/>
  <c r="D44" i="68"/>
  <c r="D44" i="69" s="1"/>
  <c r="D47" i="68"/>
  <c r="D45" i="68"/>
  <c r="D55" i="68"/>
  <c r="D46" i="68"/>
  <c r="D54" i="68"/>
  <c r="D40" i="68"/>
  <c r="D38" i="68"/>
  <c r="G47" i="63"/>
  <c r="G47" i="67" s="1"/>
  <c r="D33" i="68"/>
  <c r="D52" i="68"/>
  <c r="D32" i="68"/>
  <c r="D31" i="68"/>
  <c r="D31" i="69" s="1"/>
  <c r="D51" i="68"/>
  <c r="D49" i="68"/>
  <c r="D53" i="68"/>
  <c r="D37" i="68"/>
  <c r="D50" i="68"/>
  <c r="D42" i="68"/>
  <c r="G39" i="63"/>
  <c r="G39" i="67" s="1"/>
  <c r="D39" i="68"/>
  <c r="D36" i="68"/>
  <c r="F9" i="63"/>
  <c r="F9" i="67" s="1"/>
  <c r="C25" i="68"/>
  <c r="C29" i="68"/>
  <c r="C23" i="68"/>
  <c r="C19" i="68"/>
  <c r="C21" i="68"/>
  <c r="C20" i="68"/>
  <c r="C28" i="68"/>
  <c r="C24" i="68"/>
  <c r="C17" i="68"/>
  <c r="C18" i="68"/>
  <c r="C27" i="68"/>
  <c r="F11" i="63"/>
  <c r="F11" i="67" s="1"/>
  <c r="F3" i="63"/>
  <c r="F3" i="67" s="1"/>
  <c r="F27" i="63"/>
  <c r="F27" i="67" s="1"/>
  <c r="F5" i="63"/>
  <c r="F5" i="67" s="1"/>
  <c r="G49" i="63"/>
  <c r="G49" i="67" s="1"/>
  <c r="G32" i="63"/>
  <c r="G32" i="67" s="1"/>
  <c r="G55" i="63"/>
  <c r="G55" i="67" s="1"/>
  <c r="F50" i="63"/>
  <c r="F50" i="67" s="1"/>
  <c r="F52" i="63"/>
  <c r="F52" i="67" s="1"/>
  <c r="F53" i="63"/>
  <c r="F53" i="67" s="1"/>
  <c r="F51" i="63"/>
  <c r="F51" i="67" s="1"/>
  <c r="F44" i="63"/>
  <c r="F44" i="67" s="1"/>
  <c r="F48" i="63"/>
  <c r="F48" i="67" s="1"/>
  <c r="F35" i="63"/>
  <c r="F35" i="67" s="1"/>
  <c r="F31" i="63"/>
  <c r="F31" i="67" s="1"/>
  <c r="F33" i="63"/>
  <c r="F33" i="67" s="1"/>
  <c r="F36" i="63"/>
  <c r="F36" i="67" s="1"/>
  <c r="F42" i="63"/>
  <c r="F42" i="67" s="1"/>
  <c r="E19" i="63"/>
  <c r="E19" i="67" s="1"/>
  <c r="E22" i="63"/>
  <c r="E22" i="67" s="1"/>
  <c r="E25" i="63"/>
  <c r="E25" i="67" s="1"/>
  <c r="E29" i="63"/>
  <c r="E29" i="67" s="1"/>
  <c r="E26" i="63"/>
  <c r="E26" i="67" s="1"/>
  <c r="E23" i="63"/>
  <c r="E23" i="67" s="1"/>
  <c r="E15" i="67"/>
  <c r="E12" i="63"/>
  <c r="E12" i="67" s="1"/>
  <c r="E13" i="63"/>
  <c r="E13" i="67" s="1"/>
  <c r="E7" i="63"/>
  <c r="E7" i="67" s="1"/>
  <c r="F2" i="63"/>
  <c r="F2" i="67" s="1"/>
  <c r="G8" i="63"/>
  <c r="G8" i="67" s="1"/>
  <c r="H42" i="64"/>
  <c r="H51" i="64"/>
  <c r="H54" i="64"/>
  <c r="H38" i="64"/>
  <c r="J34" i="64"/>
  <c r="J44" i="64"/>
  <c r="J40" i="64"/>
  <c r="J41" i="64"/>
  <c r="J31" i="64"/>
  <c r="I53" i="64"/>
  <c r="I47" i="64"/>
  <c r="I55" i="64"/>
  <c r="J35" i="64"/>
  <c r="K50" i="64"/>
  <c r="J36" i="64"/>
  <c r="K52" i="64"/>
  <c r="J39" i="64"/>
  <c r="J32" i="64"/>
  <c r="J33" i="64"/>
  <c r="I49" i="64"/>
  <c r="J37" i="64"/>
  <c r="J46" i="64"/>
  <c r="L45" i="64"/>
  <c r="AN1" i="59"/>
  <c r="D10" i="68" l="1"/>
  <c r="D12" i="68"/>
  <c r="D3" i="68"/>
  <c r="D14" i="68"/>
  <c r="D7" i="68"/>
  <c r="D6" i="68"/>
  <c r="D11" i="68"/>
  <c r="D5" i="68"/>
  <c r="D8" i="68"/>
  <c r="D2" i="68"/>
  <c r="D2" i="69" s="1"/>
  <c r="D9" i="68"/>
  <c r="D4" i="68"/>
  <c r="D13" i="68"/>
  <c r="G34" i="63"/>
  <c r="G34" i="67" s="1"/>
  <c r="D25" i="68"/>
  <c r="G40" i="63"/>
  <c r="G40" i="67" s="1"/>
  <c r="E54" i="68"/>
  <c r="G46" i="63"/>
  <c r="G46" i="67" s="1"/>
  <c r="E50" i="68"/>
  <c r="E52" i="68"/>
  <c r="E51" i="68"/>
  <c r="E44" i="68"/>
  <c r="E44" i="69" s="1"/>
  <c r="E48" i="68"/>
  <c r="E47" i="68"/>
  <c r="F45" i="67"/>
  <c r="G45" i="63"/>
  <c r="E53" i="68"/>
  <c r="E45" i="68"/>
  <c r="E46" i="68"/>
  <c r="E49" i="68"/>
  <c r="E55" i="68"/>
  <c r="F54" i="67"/>
  <c r="G54" i="63"/>
  <c r="E33" i="68"/>
  <c r="E40" i="68"/>
  <c r="E38" i="68"/>
  <c r="E41" i="68"/>
  <c r="E34" i="68"/>
  <c r="E32" i="68"/>
  <c r="F37" i="67"/>
  <c r="G37" i="63"/>
  <c r="E37" i="68"/>
  <c r="E39" i="68"/>
  <c r="E35" i="68"/>
  <c r="E36" i="68"/>
  <c r="E31" i="68"/>
  <c r="E31" i="69" s="1"/>
  <c r="E42" i="68"/>
  <c r="F38" i="67"/>
  <c r="F38" i="68" s="1"/>
  <c r="G38" i="63"/>
  <c r="F20" i="63"/>
  <c r="F20" i="67" s="1"/>
  <c r="D19" i="68"/>
  <c r="D27" i="68"/>
  <c r="F17" i="63"/>
  <c r="F17" i="67" s="1"/>
  <c r="E24" i="67"/>
  <c r="E21" i="67"/>
  <c r="F21" i="63"/>
  <c r="F18" i="63"/>
  <c r="E18" i="67"/>
  <c r="G4" i="63"/>
  <c r="G4" i="67" s="1"/>
  <c r="E10" i="67"/>
  <c r="F10" i="63"/>
  <c r="E6" i="67"/>
  <c r="F6" i="63"/>
  <c r="E14" i="67"/>
  <c r="F14" i="63"/>
  <c r="G24" i="63"/>
  <c r="G24" i="67" s="1"/>
  <c r="G41" i="67"/>
  <c r="H41" i="63"/>
  <c r="D17" i="68"/>
  <c r="D28" i="68"/>
  <c r="D23" i="68"/>
  <c r="D20" i="68"/>
  <c r="D22" i="68"/>
  <c r="D21" i="68"/>
  <c r="D24" i="68"/>
  <c r="D29" i="68"/>
  <c r="F28" i="63"/>
  <c r="F28" i="67" s="1"/>
  <c r="D18" i="68"/>
  <c r="D26" i="68"/>
  <c r="C3" i="69"/>
  <c r="C4" i="69"/>
  <c r="D53" i="69"/>
  <c r="D36" i="69"/>
  <c r="C21" i="69"/>
  <c r="C7" i="69"/>
  <c r="C5" i="69"/>
  <c r="D40" i="69"/>
  <c r="D35" i="69"/>
  <c r="D49" i="69"/>
  <c r="D47" i="69"/>
  <c r="D50" i="69"/>
  <c r="D41" i="69"/>
  <c r="D46" i="69"/>
  <c r="H47" i="63"/>
  <c r="H47" i="67" s="1"/>
  <c r="D54" i="69"/>
  <c r="C12" i="69"/>
  <c r="H39" i="63"/>
  <c r="H39" i="67" s="1"/>
  <c r="D38" i="69"/>
  <c r="C8" i="69"/>
  <c r="C24" i="69"/>
  <c r="D39" i="69"/>
  <c r="D51" i="69"/>
  <c r="D32" i="69"/>
  <c r="D33" i="69"/>
  <c r="D55" i="69"/>
  <c r="D52" i="69"/>
  <c r="C19" i="69"/>
  <c r="C6" i="69"/>
  <c r="D42" i="69"/>
  <c r="D37" i="69"/>
  <c r="D34" i="69"/>
  <c r="D45" i="69"/>
  <c r="D48" i="69"/>
  <c r="G9" i="63"/>
  <c r="G9" i="67" s="1"/>
  <c r="C27" i="69"/>
  <c r="C28" i="69"/>
  <c r="C22" i="69"/>
  <c r="C18" i="69"/>
  <c r="C20" i="69"/>
  <c r="C9" i="69"/>
  <c r="C11" i="69"/>
  <c r="C13" i="69"/>
  <c r="C14" i="69"/>
  <c r="C29" i="69"/>
  <c r="C25" i="69"/>
  <c r="C17" i="69"/>
  <c r="C23" i="69"/>
  <c r="G27" i="63"/>
  <c r="G27" i="67" s="1"/>
  <c r="G11" i="63"/>
  <c r="G11" i="67" s="1"/>
  <c r="G3" i="63"/>
  <c r="G3" i="67" s="1"/>
  <c r="G5" i="63"/>
  <c r="G5" i="67" s="1"/>
  <c r="H32" i="63"/>
  <c r="H32" i="67" s="1"/>
  <c r="H55" i="63"/>
  <c r="H55" i="67" s="1"/>
  <c r="H49" i="63"/>
  <c r="H49" i="67" s="1"/>
  <c r="G48" i="63"/>
  <c r="G48" i="67" s="1"/>
  <c r="G51" i="63"/>
  <c r="G51" i="67" s="1"/>
  <c r="G52" i="63"/>
  <c r="G52" i="67" s="1"/>
  <c r="G44" i="63"/>
  <c r="G44" i="67" s="1"/>
  <c r="G53" i="63"/>
  <c r="G53" i="67" s="1"/>
  <c r="G50" i="63"/>
  <c r="G50" i="67" s="1"/>
  <c r="G35" i="63"/>
  <c r="G35" i="67" s="1"/>
  <c r="G31" i="63"/>
  <c r="G31" i="67" s="1"/>
  <c r="G33" i="63"/>
  <c r="G33" i="67" s="1"/>
  <c r="G36" i="63"/>
  <c r="G36" i="67" s="1"/>
  <c r="G42" i="63"/>
  <c r="G42" i="67" s="1"/>
  <c r="F26" i="63"/>
  <c r="F26" i="67" s="1"/>
  <c r="F29" i="63"/>
  <c r="F29" i="67" s="1"/>
  <c r="F22" i="63"/>
  <c r="F22" i="67" s="1"/>
  <c r="F19" i="63"/>
  <c r="F19" i="67" s="1"/>
  <c r="F23" i="63"/>
  <c r="F23" i="67" s="1"/>
  <c r="F25" i="63"/>
  <c r="F25" i="67" s="1"/>
  <c r="F15" i="67"/>
  <c r="F12" i="63"/>
  <c r="F12" i="67" s="1"/>
  <c r="F13" i="63"/>
  <c r="F13" i="67" s="1"/>
  <c r="F7" i="63"/>
  <c r="F7" i="67" s="1"/>
  <c r="H8" i="63"/>
  <c r="H8" i="67" s="1"/>
  <c r="G2" i="63"/>
  <c r="G2" i="67" s="1"/>
  <c r="I51" i="64"/>
  <c r="I38" i="64"/>
  <c r="K34" i="64"/>
  <c r="I54" i="64"/>
  <c r="I42" i="64"/>
  <c r="M45" i="64"/>
  <c r="K37" i="64"/>
  <c r="K33" i="64"/>
  <c r="L52" i="64"/>
  <c r="L50" i="64"/>
  <c r="J55" i="64"/>
  <c r="J53" i="64"/>
  <c r="K40" i="64"/>
  <c r="K46" i="64"/>
  <c r="J49" i="64"/>
  <c r="K32" i="64"/>
  <c r="K39" i="64"/>
  <c r="K36" i="64"/>
  <c r="K35" i="64"/>
  <c r="J47" i="64"/>
  <c r="K31" i="64"/>
  <c r="K41" i="64"/>
  <c r="K44" i="64"/>
  <c r="AU1" i="59"/>
  <c r="E10" i="68" l="1"/>
  <c r="E21" i="68"/>
  <c r="E12" i="68"/>
  <c r="E14" i="68"/>
  <c r="C5" i="70"/>
  <c r="E13" i="68"/>
  <c r="E7" i="68"/>
  <c r="C4" i="70"/>
  <c r="E8" i="68"/>
  <c r="C2" i="70"/>
  <c r="E6" i="68"/>
  <c r="E5" i="68"/>
  <c r="E4" i="68"/>
  <c r="E3" i="68"/>
  <c r="E11" i="68"/>
  <c r="E9" i="68"/>
  <c r="E2" i="68"/>
  <c r="E2" i="69" s="1"/>
  <c r="H34" i="63"/>
  <c r="H34" i="67" s="1"/>
  <c r="C3" i="70"/>
  <c r="C8" i="70"/>
  <c r="C9" i="70"/>
  <c r="C7" i="70"/>
  <c r="C14" i="70"/>
  <c r="C13" i="70"/>
  <c r="C6" i="70"/>
  <c r="C12" i="70"/>
  <c r="C10" i="70"/>
  <c r="C11" i="70"/>
  <c r="E23" i="68"/>
  <c r="E25" i="68"/>
  <c r="D5" i="69"/>
  <c r="D4" i="69"/>
  <c r="D12" i="69"/>
  <c r="D14" i="69"/>
  <c r="D7" i="69"/>
  <c r="D6" i="69"/>
  <c r="D11" i="69"/>
  <c r="D10" i="69"/>
  <c r="D9" i="69"/>
  <c r="D13" i="69"/>
  <c r="D8" i="69"/>
  <c r="D3" i="69"/>
  <c r="F34" i="68"/>
  <c r="H46" i="63"/>
  <c r="H46" i="67" s="1"/>
  <c r="H40" i="63"/>
  <c r="H40" i="67" s="1"/>
  <c r="F51" i="68"/>
  <c r="E46" i="69"/>
  <c r="F50" i="68"/>
  <c r="F55" i="68"/>
  <c r="E49" i="69"/>
  <c r="F48" i="68"/>
  <c r="E47" i="69"/>
  <c r="E45" i="69"/>
  <c r="F47" i="68"/>
  <c r="F52" i="68"/>
  <c r="F46" i="68"/>
  <c r="E52" i="69"/>
  <c r="E48" i="69"/>
  <c r="F53" i="68"/>
  <c r="F45" i="68"/>
  <c r="F49" i="68"/>
  <c r="E55" i="69"/>
  <c r="E53" i="69"/>
  <c r="E54" i="69"/>
  <c r="G45" i="67"/>
  <c r="H45" i="63"/>
  <c r="E51" i="69"/>
  <c r="E50" i="69"/>
  <c r="H54" i="63"/>
  <c r="G54" i="67"/>
  <c r="F44" i="68"/>
  <c r="F44" i="69" s="1"/>
  <c r="F54" i="68"/>
  <c r="F37" i="68"/>
  <c r="E33" i="69"/>
  <c r="E35" i="69"/>
  <c r="F31" i="68"/>
  <c r="F31" i="69" s="1"/>
  <c r="E32" i="69"/>
  <c r="E39" i="69"/>
  <c r="E42" i="69"/>
  <c r="E40" i="69"/>
  <c r="F32" i="68"/>
  <c r="E37" i="69"/>
  <c r="E38" i="69"/>
  <c r="E41" i="69"/>
  <c r="E34" i="69"/>
  <c r="F39" i="68"/>
  <c r="F42" i="68"/>
  <c r="F40" i="68"/>
  <c r="E36" i="69"/>
  <c r="F33" i="68"/>
  <c r="F35" i="68"/>
  <c r="F36" i="68"/>
  <c r="F41" i="68"/>
  <c r="G38" i="67"/>
  <c r="H38" i="63"/>
  <c r="G37" i="67"/>
  <c r="H37" i="63"/>
  <c r="H24" i="63"/>
  <c r="H24" i="67" s="1"/>
  <c r="G20" i="63"/>
  <c r="G20" i="67" s="1"/>
  <c r="E17" i="68"/>
  <c r="E17" i="69" s="1"/>
  <c r="E27" i="68"/>
  <c r="G17" i="63"/>
  <c r="G17" i="67" s="1"/>
  <c r="E20" i="68"/>
  <c r="E19" i="68"/>
  <c r="E26" i="68"/>
  <c r="E18" i="68"/>
  <c r="E28" i="68"/>
  <c r="E22" i="68"/>
  <c r="E29" i="68"/>
  <c r="F21" i="67"/>
  <c r="G21" i="63"/>
  <c r="E24" i="68"/>
  <c r="F18" i="67"/>
  <c r="G18" i="63"/>
  <c r="H4" i="63"/>
  <c r="H4" i="67" s="1"/>
  <c r="F14" i="67"/>
  <c r="G14" i="63"/>
  <c r="F10" i="67"/>
  <c r="G10" i="63"/>
  <c r="F6" i="67"/>
  <c r="G6" i="63"/>
  <c r="H41" i="67"/>
  <c r="I41" i="63"/>
  <c r="D46" i="70"/>
  <c r="D41" i="70"/>
  <c r="D18" i="69"/>
  <c r="D19" i="69"/>
  <c r="D17" i="69"/>
  <c r="D29" i="69"/>
  <c r="D21" i="69"/>
  <c r="D23" i="69"/>
  <c r="D22" i="69"/>
  <c r="D20" i="69"/>
  <c r="D28" i="69"/>
  <c r="D27" i="69"/>
  <c r="G28" i="63"/>
  <c r="G28" i="67" s="1"/>
  <c r="D26" i="69"/>
  <c r="D24" i="69"/>
  <c r="D25" i="69"/>
  <c r="D52" i="70"/>
  <c r="D55" i="70"/>
  <c r="C21" i="70"/>
  <c r="C19" i="70"/>
  <c r="C28" i="70"/>
  <c r="D37" i="70"/>
  <c r="D48" i="70"/>
  <c r="D39" i="70"/>
  <c r="D31" i="70"/>
  <c r="I47" i="63"/>
  <c r="I47" i="67" s="1"/>
  <c r="D49" i="70"/>
  <c r="D40" i="70"/>
  <c r="D42" i="70"/>
  <c r="C27" i="70"/>
  <c r="D44" i="70"/>
  <c r="D51" i="70"/>
  <c r="D54" i="70"/>
  <c r="D34" i="70"/>
  <c r="D33" i="70"/>
  <c r="D36" i="70"/>
  <c r="D50" i="70"/>
  <c r="D38" i="70"/>
  <c r="D45" i="70"/>
  <c r="D32" i="70"/>
  <c r="I39" i="63"/>
  <c r="I39" i="67" s="1"/>
  <c r="D53" i="70"/>
  <c r="D47" i="70"/>
  <c r="D35" i="70"/>
  <c r="H9" i="63"/>
  <c r="C20" i="70"/>
  <c r="C29" i="70"/>
  <c r="C22" i="70"/>
  <c r="C23" i="70"/>
  <c r="C24" i="70"/>
  <c r="C25" i="70"/>
  <c r="C18" i="70"/>
  <c r="C26" i="70"/>
  <c r="C17" i="70"/>
  <c r="H3" i="63"/>
  <c r="H3" i="67" s="1"/>
  <c r="H27" i="63"/>
  <c r="H27" i="67" s="1"/>
  <c r="H5" i="63"/>
  <c r="H5" i="67" s="1"/>
  <c r="H11" i="63"/>
  <c r="H11" i="67" s="1"/>
  <c r="I49" i="63"/>
  <c r="I49" i="67" s="1"/>
  <c r="I32" i="63"/>
  <c r="I32" i="67" s="1"/>
  <c r="I55" i="63"/>
  <c r="I55" i="67" s="1"/>
  <c r="H50" i="63"/>
  <c r="H50" i="67" s="1"/>
  <c r="H44" i="63"/>
  <c r="H44" i="67" s="1"/>
  <c r="H51" i="63"/>
  <c r="H51" i="67" s="1"/>
  <c r="H53" i="63"/>
  <c r="H53" i="67" s="1"/>
  <c r="H52" i="63"/>
  <c r="H52" i="67" s="1"/>
  <c r="H48" i="63"/>
  <c r="H48" i="67" s="1"/>
  <c r="H35" i="63"/>
  <c r="H35" i="67" s="1"/>
  <c r="H31" i="63"/>
  <c r="H31" i="67" s="1"/>
  <c r="H33" i="63"/>
  <c r="H33" i="67" s="1"/>
  <c r="H36" i="63"/>
  <c r="H36" i="67" s="1"/>
  <c r="H42" i="63"/>
  <c r="H42" i="67" s="1"/>
  <c r="G19" i="63"/>
  <c r="G19" i="67" s="1"/>
  <c r="G23" i="63"/>
  <c r="G23" i="67" s="1"/>
  <c r="G29" i="63"/>
  <c r="G29" i="67" s="1"/>
  <c r="G25" i="63"/>
  <c r="G25" i="67" s="1"/>
  <c r="G22" i="63"/>
  <c r="G22" i="67" s="1"/>
  <c r="G26" i="63"/>
  <c r="G26" i="67" s="1"/>
  <c r="G15" i="67"/>
  <c r="G12" i="63"/>
  <c r="G12" i="67" s="1"/>
  <c r="G13" i="63"/>
  <c r="G13" i="67" s="1"/>
  <c r="G7" i="63"/>
  <c r="G7" i="67" s="1"/>
  <c r="H2" i="63"/>
  <c r="H2" i="67" s="1"/>
  <c r="I8" i="63"/>
  <c r="I8" i="67" s="1"/>
  <c r="J54" i="64"/>
  <c r="J38" i="64"/>
  <c r="J42" i="64"/>
  <c r="L34" i="64"/>
  <c r="J51" i="64"/>
  <c r="L44" i="64"/>
  <c r="L31" i="64"/>
  <c r="L35" i="64"/>
  <c r="L39" i="64"/>
  <c r="L46" i="64"/>
  <c r="K55" i="64"/>
  <c r="M52" i="64"/>
  <c r="L33" i="64"/>
  <c r="L37" i="64"/>
  <c r="L41" i="64"/>
  <c r="K47" i="64"/>
  <c r="L36" i="64"/>
  <c r="L32" i="64"/>
  <c r="K49" i="64"/>
  <c r="L40" i="64"/>
  <c r="K53" i="64"/>
  <c r="M50" i="64"/>
  <c r="N45" i="64"/>
  <c r="BB1" i="59"/>
  <c r="F10" i="68" l="1"/>
  <c r="F24" i="68"/>
  <c r="F19" i="68"/>
  <c r="F21" i="68"/>
  <c r="F7" i="68"/>
  <c r="F12" i="68"/>
  <c r="F14" i="68"/>
  <c r="F6" i="68"/>
  <c r="F2" i="68"/>
  <c r="F2" i="69" s="1"/>
  <c r="F5" i="68"/>
  <c r="F3" i="68"/>
  <c r="F4" i="68"/>
  <c r="F8" i="68"/>
  <c r="F11" i="68"/>
  <c r="F9" i="68"/>
  <c r="D9" i="70"/>
  <c r="F13" i="68"/>
  <c r="D13" i="70"/>
  <c r="I34" i="63"/>
  <c r="I34" i="67" s="1"/>
  <c r="D2" i="70"/>
  <c r="D5" i="70"/>
  <c r="D12" i="70"/>
  <c r="D14" i="70"/>
  <c r="D11" i="70"/>
  <c r="D3" i="70"/>
  <c r="D4" i="70"/>
  <c r="D6" i="70"/>
  <c r="D7" i="70"/>
  <c r="D8" i="70"/>
  <c r="D10" i="70"/>
  <c r="F18" i="68"/>
  <c r="E4" i="69"/>
  <c r="G35" i="68"/>
  <c r="E5" i="69"/>
  <c r="E3" i="69"/>
  <c r="E6" i="69"/>
  <c r="E7" i="69"/>
  <c r="E10" i="69"/>
  <c r="E14" i="69"/>
  <c r="E11" i="69"/>
  <c r="E12" i="69"/>
  <c r="E8" i="69"/>
  <c r="E9" i="69"/>
  <c r="E13" i="69"/>
  <c r="I46" i="63"/>
  <c r="I46" i="67" s="1"/>
  <c r="F27" i="68"/>
  <c r="I40" i="63"/>
  <c r="I40" i="67" s="1"/>
  <c r="H20" i="63"/>
  <c r="H20" i="67" s="1"/>
  <c r="I4" i="63"/>
  <c r="I4" i="67" s="1"/>
  <c r="E52" i="70"/>
  <c r="E54" i="70"/>
  <c r="E45" i="70"/>
  <c r="E48" i="70"/>
  <c r="E55" i="70"/>
  <c r="G53" i="68"/>
  <c r="E44" i="70"/>
  <c r="F53" i="69"/>
  <c r="E51" i="70"/>
  <c r="E53" i="70"/>
  <c r="F52" i="69"/>
  <c r="F46" i="69"/>
  <c r="G47" i="68"/>
  <c r="E50" i="70"/>
  <c r="G52" i="68"/>
  <c r="E49" i="70"/>
  <c r="G51" i="68"/>
  <c r="G45" i="68"/>
  <c r="F47" i="69"/>
  <c r="E46" i="70"/>
  <c r="E47" i="70"/>
  <c r="F50" i="69"/>
  <c r="F49" i="69"/>
  <c r="F55" i="69"/>
  <c r="H54" i="67"/>
  <c r="I54" i="63"/>
  <c r="G44" i="68"/>
  <c r="G44" i="69" s="1"/>
  <c r="G55" i="68"/>
  <c r="G46" i="68"/>
  <c r="G48" i="68"/>
  <c r="G49" i="68"/>
  <c r="G50" i="68"/>
  <c r="F51" i="69"/>
  <c r="F48" i="69"/>
  <c r="G54" i="68"/>
  <c r="F45" i="69"/>
  <c r="F54" i="69"/>
  <c r="H45" i="67"/>
  <c r="I45" i="63"/>
  <c r="E36" i="70"/>
  <c r="F32" i="69"/>
  <c r="E35" i="70"/>
  <c r="E34" i="70"/>
  <c r="E39" i="70"/>
  <c r="F33" i="69"/>
  <c r="E40" i="70"/>
  <c r="G34" i="68"/>
  <c r="F38" i="69"/>
  <c r="E33" i="70"/>
  <c r="E41" i="70"/>
  <c r="E32" i="70"/>
  <c r="G36" i="68"/>
  <c r="F39" i="69"/>
  <c r="F40" i="69"/>
  <c r="F36" i="69"/>
  <c r="E42" i="70"/>
  <c r="G32" i="68"/>
  <c r="E38" i="70"/>
  <c r="F37" i="69"/>
  <c r="F42" i="69"/>
  <c r="E31" i="70"/>
  <c r="G42" i="68"/>
  <c r="G38" i="68"/>
  <c r="G41" i="68"/>
  <c r="H38" i="67"/>
  <c r="I38" i="63"/>
  <c r="F35" i="69"/>
  <c r="G31" i="68"/>
  <c r="G31" i="69" s="1"/>
  <c r="G37" i="68"/>
  <c r="G33" i="68"/>
  <c r="G39" i="68"/>
  <c r="F34" i="69"/>
  <c r="G40" i="68"/>
  <c r="F41" i="69"/>
  <c r="E37" i="70"/>
  <c r="H37" i="67"/>
  <c r="I37" i="63"/>
  <c r="E18" i="69"/>
  <c r="I24" i="63"/>
  <c r="I24" i="67" s="1"/>
  <c r="F20" i="68"/>
  <c r="F29" i="68"/>
  <c r="E28" i="69"/>
  <c r="E20" i="69"/>
  <c r="E26" i="69"/>
  <c r="H17" i="63"/>
  <c r="H17" i="67" s="1"/>
  <c r="E24" i="69"/>
  <c r="E22" i="69"/>
  <c r="E25" i="69"/>
  <c r="E29" i="69"/>
  <c r="E23" i="69"/>
  <c r="F26" i="68"/>
  <c r="E21" i="69"/>
  <c r="E19" i="69"/>
  <c r="E27" i="69"/>
  <c r="F17" i="68"/>
  <c r="F17" i="69" s="1"/>
  <c r="F25" i="68"/>
  <c r="G21" i="67"/>
  <c r="H21" i="63"/>
  <c r="G18" i="67"/>
  <c r="H18" i="63"/>
  <c r="F28" i="68"/>
  <c r="F23" i="68"/>
  <c r="F22" i="68"/>
  <c r="G6" i="67"/>
  <c r="H6" i="63"/>
  <c r="G14" i="67"/>
  <c r="H14" i="63"/>
  <c r="G10" i="67"/>
  <c r="H10" i="63"/>
  <c r="I41" i="67"/>
  <c r="J41" i="63"/>
  <c r="I9" i="63"/>
  <c r="I9" i="67" s="1"/>
  <c r="H9" i="67"/>
  <c r="D21" i="70"/>
  <c r="D23" i="70"/>
  <c r="D22" i="70"/>
  <c r="D28" i="70"/>
  <c r="D17" i="70"/>
  <c r="H28" i="63"/>
  <c r="H28" i="67" s="1"/>
  <c r="D29" i="70"/>
  <c r="D25" i="70"/>
  <c r="D19" i="70"/>
  <c r="D27" i="70"/>
  <c r="D18" i="70"/>
  <c r="D20" i="70"/>
  <c r="D26" i="70"/>
  <c r="D24" i="70"/>
  <c r="J39" i="63"/>
  <c r="J39" i="67" s="1"/>
  <c r="J47" i="63"/>
  <c r="J47" i="67" s="1"/>
  <c r="I11" i="63"/>
  <c r="I11" i="67" s="1"/>
  <c r="I27" i="63"/>
  <c r="I27" i="67" s="1"/>
  <c r="I3" i="63"/>
  <c r="I3" i="67" s="1"/>
  <c r="I5" i="63"/>
  <c r="I5" i="67" s="1"/>
  <c r="J55" i="63"/>
  <c r="J55" i="67" s="1"/>
  <c r="J32" i="63"/>
  <c r="J32" i="67" s="1"/>
  <c r="J49" i="63"/>
  <c r="J49" i="67" s="1"/>
  <c r="I48" i="63"/>
  <c r="I48" i="67" s="1"/>
  <c r="I44" i="63"/>
  <c r="I44" i="67" s="1"/>
  <c r="I53" i="63"/>
  <c r="I53" i="67" s="1"/>
  <c r="I52" i="63"/>
  <c r="I52" i="67" s="1"/>
  <c r="I51" i="63"/>
  <c r="I51" i="67" s="1"/>
  <c r="I50" i="63"/>
  <c r="I50" i="67" s="1"/>
  <c r="I35" i="63"/>
  <c r="I35" i="67" s="1"/>
  <c r="I31" i="63"/>
  <c r="I31" i="67" s="1"/>
  <c r="I33" i="63"/>
  <c r="I33" i="67" s="1"/>
  <c r="I36" i="63"/>
  <c r="I36" i="67" s="1"/>
  <c r="I42" i="63"/>
  <c r="I42" i="67" s="1"/>
  <c r="H22" i="63"/>
  <c r="H22" i="67" s="1"/>
  <c r="H25" i="63"/>
  <c r="H25" i="67" s="1"/>
  <c r="H23" i="63"/>
  <c r="H23" i="67" s="1"/>
  <c r="H19" i="63"/>
  <c r="H19" i="67" s="1"/>
  <c r="H26" i="63"/>
  <c r="H26" i="67" s="1"/>
  <c r="H29" i="63"/>
  <c r="H29" i="67" s="1"/>
  <c r="H15" i="67"/>
  <c r="H12" i="63"/>
  <c r="H12" i="67" s="1"/>
  <c r="H13" i="63"/>
  <c r="H13" i="67" s="1"/>
  <c r="H7" i="63"/>
  <c r="H7" i="67" s="1"/>
  <c r="J8" i="63"/>
  <c r="J8" i="67" s="1"/>
  <c r="I2" i="63"/>
  <c r="I2" i="67" s="1"/>
  <c r="M34" i="64"/>
  <c r="K51" i="64"/>
  <c r="K42" i="64"/>
  <c r="K38" i="64"/>
  <c r="K54" i="64"/>
  <c r="O45" i="64"/>
  <c r="L53" i="64"/>
  <c r="L49" i="64"/>
  <c r="M36" i="64"/>
  <c r="M41" i="64"/>
  <c r="M33" i="64"/>
  <c r="L55" i="64"/>
  <c r="M46" i="64"/>
  <c r="M39" i="64"/>
  <c r="M31" i="64"/>
  <c r="N50" i="64"/>
  <c r="M40" i="64"/>
  <c r="M32" i="64"/>
  <c r="L47" i="64"/>
  <c r="M37" i="64"/>
  <c r="N52" i="64"/>
  <c r="M35" i="64"/>
  <c r="M44" i="64"/>
  <c r="BI1" i="59"/>
  <c r="G10" i="68" l="1"/>
  <c r="G25" i="68"/>
  <c r="G12" i="68"/>
  <c r="E10" i="70"/>
  <c r="G6" i="68"/>
  <c r="G2" i="68"/>
  <c r="G5" i="68"/>
  <c r="G8" i="68"/>
  <c r="G9" i="68"/>
  <c r="G11" i="68"/>
  <c r="G4" i="68"/>
  <c r="G3" i="68"/>
  <c r="G7" i="68"/>
  <c r="G13" i="68"/>
  <c r="G14" i="68"/>
  <c r="E6" i="70"/>
  <c r="J46" i="63"/>
  <c r="J46" i="67" s="1"/>
  <c r="J34" i="63"/>
  <c r="J34" i="67" s="1"/>
  <c r="E13" i="70"/>
  <c r="E4" i="70"/>
  <c r="E9" i="70"/>
  <c r="E2" i="70"/>
  <c r="E7" i="70"/>
  <c r="E5" i="70"/>
  <c r="E8" i="70"/>
  <c r="E12" i="70"/>
  <c r="E11" i="70"/>
  <c r="E3" i="70"/>
  <c r="E14" i="70"/>
  <c r="G19" i="68"/>
  <c r="G23" i="68"/>
  <c r="F4" i="69"/>
  <c r="F14" i="69"/>
  <c r="F8" i="69"/>
  <c r="F3" i="69"/>
  <c r="F13" i="69"/>
  <c r="F7" i="69"/>
  <c r="F6" i="69"/>
  <c r="F12" i="69"/>
  <c r="F9" i="69"/>
  <c r="F5" i="69"/>
  <c r="F10" i="69"/>
  <c r="F11" i="69"/>
  <c r="H38" i="68"/>
  <c r="J24" i="63"/>
  <c r="J24" i="67" s="1"/>
  <c r="J4" i="63"/>
  <c r="J4" i="67" s="1"/>
  <c r="I20" i="63"/>
  <c r="I20" i="67" s="1"/>
  <c r="J40" i="63"/>
  <c r="J40" i="67" s="1"/>
  <c r="F44" i="70"/>
  <c r="H45" i="68"/>
  <c r="H44" i="68"/>
  <c r="H44" i="69" s="1"/>
  <c r="H54" i="68"/>
  <c r="H47" i="68"/>
  <c r="H49" i="68"/>
  <c r="H52" i="68"/>
  <c r="F54" i="70"/>
  <c r="G47" i="69"/>
  <c r="G46" i="69"/>
  <c r="F49" i="70"/>
  <c r="H48" i="68"/>
  <c r="H46" i="68"/>
  <c r="F47" i="70"/>
  <c r="G52" i="69"/>
  <c r="G55" i="69"/>
  <c r="H50" i="68"/>
  <c r="H55" i="68"/>
  <c r="H53" i="68"/>
  <c r="G49" i="69"/>
  <c r="G50" i="69"/>
  <c r="G54" i="69"/>
  <c r="F55" i="70"/>
  <c r="F51" i="70"/>
  <c r="F46" i="70"/>
  <c r="F50" i="70"/>
  <c r="F52" i="70"/>
  <c r="I45" i="67"/>
  <c r="J45" i="63"/>
  <c r="F45" i="70"/>
  <c r="G51" i="69"/>
  <c r="G48" i="69"/>
  <c r="F48" i="70"/>
  <c r="I54" i="67"/>
  <c r="J54" i="63"/>
  <c r="F53" i="70"/>
  <c r="H51" i="68"/>
  <c r="G45" i="69"/>
  <c r="G53" i="69"/>
  <c r="F39" i="70"/>
  <c r="F34" i="70"/>
  <c r="H36" i="68"/>
  <c r="G34" i="69"/>
  <c r="F33" i="70"/>
  <c r="F35" i="70"/>
  <c r="H34" i="68"/>
  <c r="F36" i="70"/>
  <c r="H31" i="68"/>
  <c r="H31" i="69" s="1"/>
  <c r="F41" i="70"/>
  <c r="G32" i="69"/>
  <c r="F40" i="70"/>
  <c r="G41" i="69"/>
  <c r="G36" i="69"/>
  <c r="G40" i="69"/>
  <c r="F37" i="70"/>
  <c r="G33" i="69"/>
  <c r="F31" i="70"/>
  <c r="F42" i="70"/>
  <c r="F38" i="70"/>
  <c r="G37" i="69"/>
  <c r="H37" i="68"/>
  <c r="H33" i="68"/>
  <c r="H32" i="68"/>
  <c r="H35" i="68"/>
  <c r="H39" i="68"/>
  <c r="G38" i="69"/>
  <c r="G35" i="69"/>
  <c r="H42" i="68"/>
  <c r="G39" i="69"/>
  <c r="H40" i="68"/>
  <c r="I37" i="67"/>
  <c r="J37" i="63"/>
  <c r="G42" i="69"/>
  <c r="H41" i="68"/>
  <c r="F32" i="70"/>
  <c r="I38" i="67"/>
  <c r="J38" i="63"/>
  <c r="F22" i="69"/>
  <c r="I17" i="63"/>
  <c r="I17" i="67" s="1"/>
  <c r="G21" i="68"/>
  <c r="F29" i="69"/>
  <c r="E28" i="70"/>
  <c r="E17" i="70"/>
  <c r="F26" i="69"/>
  <c r="E22" i="70"/>
  <c r="E29" i="70"/>
  <c r="G18" i="68"/>
  <c r="E27" i="70"/>
  <c r="F19" i="69"/>
  <c r="F27" i="69"/>
  <c r="E24" i="70"/>
  <c r="E18" i="70"/>
  <c r="E21" i="70"/>
  <c r="G22" i="68"/>
  <c r="E25" i="70"/>
  <c r="F20" i="69"/>
  <c r="G26" i="68"/>
  <c r="G20" i="68"/>
  <c r="E20" i="70"/>
  <c r="E23" i="70"/>
  <c r="F23" i="69"/>
  <c r="E19" i="70"/>
  <c r="G27" i="68"/>
  <c r="G24" i="68"/>
  <c r="E26" i="70"/>
  <c r="F21" i="69"/>
  <c r="F18" i="69"/>
  <c r="F28" i="69"/>
  <c r="G29" i="68"/>
  <c r="H21" i="67"/>
  <c r="I21" i="63"/>
  <c r="F25" i="69"/>
  <c r="F24" i="69"/>
  <c r="H18" i="67"/>
  <c r="H29" i="68" s="1"/>
  <c r="I18" i="63"/>
  <c r="G28" i="68"/>
  <c r="G17" i="68"/>
  <c r="G17" i="69" s="1"/>
  <c r="H10" i="67"/>
  <c r="I10" i="63"/>
  <c r="H6" i="67"/>
  <c r="I6" i="63"/>
  <c r="H14" i="67"/>
  <c r="I14" i="63"/>
  <c r="J9" i="63"/>
  <c r="J9" i="67" s="1"/>
  <c r="J41" i="67"/>
  <c r="K41" i="63"/>
  <c r="I28" i="63"/>
  <c r="I28" i="67" s="1"/>
  <c r="K39" i="63"/>
  <c r="K39" i="67" s="1"/>
  <c r="K47" i="63"/>
  <c r="K47" i="67" s="1"/>
  <c r="J27" i="63"/>
  <c r="J27" i="67" s="1"/>
  <c r="J5" i="63"/>
  <c r="J5" i="67" s="1"/>
  <c r="J3" i="63"/>
  <c r="J3" i="67" s="1"/>
  <c r="J11" i="63"/>
  <c r="J11" i="67" s="1"/>
  <c r="K49" i="63"/>
  <c r="K49" i="67" s="1"/>
  <c r="K55" i="63"/>
  <c r="K55" i="67" s="1"/>
  <c r="K32" i="63"/>
  <c r="K32" i="67" s="1"/>
  <c r="J50" i="63"/>
  <c r="J50" i="67" s="1"/>
  <c r="J52" i="63"/>
  <c r="J52" i="67" s="1"/>
  <c r="J44" i="63"/>
  <c r="J44" i="67" s="1"/>
  <c r="J48" i="63"/>
  <c r="J48" i="67" s="1"/>
  <c r="J51" i="63"/>
  <c r="J51" i="67" s="1"/>
  <c r="J53" i="63"/>
  <c r="J53" i="67" s="1"/>
  <c r="J35" i="63"/>
  <c r="J35" i="67" s="1"/>
  <c r="J31" i="63"/>
  <c r="J31" i="67" s="1"/>
  <c r="J33" i="63"/>
  <c r="J33" i="67" s="1"/>
  <c r="J36" i="63"/>
  <c r="J36" i="67" s="1"/>
  <c r="J42" i="63"/>
  <c r="J42" i="67" s="1"/>
  <c r="I26" i="63"/>
  <c r="I26" i="67" s="1"/>
  <c r="I23" i="63"/>
  <c r="I23" i="67" s="1"/>
  <c r="I22" i="63"/>
  <c r="I22" i="67" s="1"/>
  <c r="I29" i="63"/>
  <c r="I29" i="67" s="1"/>
  <c r="I19" i="63"/>
  <c r="I19" i="67" s="1"/>
  <c r="I25" i="63"/>
  <c r="I25" i="67" s="1"/>
  <c r="I15" i="67"/>
  <c r="I12" i="63"/>
  <c r="I12" i="67" s="1"/>
  <c r="I13" i="63"/>
  <c r="I13" i="67" s="1"/>
  <c r="I7" i="63"/>
  <c r="I7" i="67" s="1"/>
  <c r="K8" i="63"/>
  <c r="K8" i="67" s="1"/>
  <c r="J2" i="63"/>
  <c r="J2" i="67" s="1"/>
  <c r="L51" i="64"/>
  <c r="L38" i="64"/>
  <c r="L54" i="64"/>
  <c r="L42" i="64"/>
  <c r="N34" i="64"/>
  <c r="N44" i="64"/>
  <c r="O52" i="64"/>
  <c r="M47" i="64"/>
  <c r="N40" i="64"/>
  <c r="N39" i="64"/>
  <c r="M55" i="64"/>
  <c r="N41" i="64"/>
  <c r="M49" i="64"/>
  <c r="N35" i="64"/>
  <c r="N37" i="64"/>
  <c r="N32" i="64"/>
  <c r="O50" i="64"/>
  <c r="N31" i="64"/>
  <c r="N46" i="64"/>
  <c r="N33" i="64"/>
  <c r="N36" i="64"/>
  <c r="M53" i="64"/>
  <c r="P45" i="64"/>
  <c r="BP1" i="59"/>
  <c r="K40" i="63" l="1"/>
  <c r="K40" i="67" s="1"/>
  <c r="H10" i="68"/>
  <c r="H7" i="68"/>
  <c r="H12" i="68"/>
  <c r="G3" i="69"/>
  <c r="H9" i="68"/>
  <c r="H13" i="68"/>
  <c r="F2" i="70"/>
  <c r="F4" i="70"/>
  <c r="H6" i="68"/>
  <c r="H8" i="68"/>
  <c r="H5" i="68"/>
  <c r="H4" i="68"/>
  <c r="H11" i="68"/>
  <c r="H2" i="68"/>
  <c r="H2" i="69" s="1"/>
  <c r="H3" i="68"/>
  <c r="H14" i="68"/>
  <c r="F6" i="70"/>
  <c r="K46" i="63"/>
  <c r="K46" i="67" s="1"/>
  <c r="K34" i="63"/>
  <c r="K34" i="67" s="1"/>
  <c r="F12" i="70"/>
  <c r="F11" i="70"/>
  <c r="F9" i="70"/>
  <c r="F10" i="70"/>
  <c r="F7" i="70"/>
  <c r="F5" i="70"/>
  <c r="F8" i="70"/>
  <c r="F13" i="70"/>
  <c r="F3" i="70"/>
  <c r="F14" i="70"/>
  <c r="H27" i="68"/>
  <c r="H28" i="68"/>
  <c r="H19" i="68"/>
  <c r="K24" i="63"/>
  <c r="K24" i="67" s="1"/>
  <c r="G5" i="69"/>
  <c r="G6" i="69"/>
  <c r="G2" i="69"/>
  <c r="G7" i="69"/>
  <c r="G14" i="69"/>
  <c r="G10" i="69"/>
  <c r="G4" i="69"/>
  <c r="G13" i="69"/>
  <c r="G9" i="69"/>
  <c r="G12" i="69"/>
  <c r="G8" i="69"/>
  <c r="G11" i="69"/>
  <c r="K4" i="63"/>
  <c r="K4" i="67" s="1"/>
  <c r="J20" i="63"/>
  <c r="J20" i="67" s="1"/>
  <c r="H21" i="68"/>
  <c r="J17" i="63"/>
  <c r="J17" i="67" s="1"/>
  <c r="G44" i="70"/>
  <c r="G53" i="70"/>
  <c r="H45" i="69"/>
  <c r="H48" i="69"/>
  <c r="I54" i="68"/>
  <c r="G54" i="70"/>
  <c r="H47" i="69"/>
  <c r="H46" i="69"/>
  <c r="G51" i="70"/>
  <c r="H49" i="69"/>
  <c r="I49" i="68"/>
  <c r="I47" i="68"/>
  <c r="H51" i="69"/>
  <c r="H50" i="69"/>
  <c r="H52" i="69"/>
  <c r="G50" i="70"/>
  <c r="G48" i="70"/>
  <c r="I44" i="68"/>
  <c r="I44" i="69" s="1"/>
  <c r="H55" i="69"/>
  <c r="H53" i="69"/>
  <c r="H54" i="69"/>
  <c r="G46" i="70"/>
  <c r="I53" i="68"/>
  <c r="G52" i="70"/>
  <c r="G55" i="70"/>
  <c r="I46" i="68"/>
  <c r="G45" i="70"/>
  <c r="J54" i="67"/>
  <c r="K54" i="63"/>
  <c r="I51" i="68"/>
  <c r="G49" i="70"/>
  <c r="I52" i="68"/>
  <c r="I55" i="68"/>
  <c r="I45" i="68"/>
  <c r="I50" i="68"/>
  <c r="G47" i="70"/>
  <c r="I48" i="68"/>
  <c r="J45" i="67"/>
  <c r="K45" i="63"/>
  <c r="G36" i="70"/>
  <c r="G42" i="70"/>
  <c r="G39" i="70"/>
  <c r="G32" i="70"/>
  <c r="I39" i="68"/>
  <c r="G37" i="70"/>
  <c r="G35" i="70"/>
  <c r="H39" i="69"/>
  <c r="I33" i="68"/>
  <c r="H35" i="69"/>
  <c r="H41" i="69"/>
  <c r="H33" i="69"/>
  <c r="H42" i="69"/>
  <c r="I37" i="68"/>
  <c r="I34" i="68"/>
  <c r="I41" i="68"/>
  <c r="H32" i="69"/>
  <c r="I36" i="68"/>
  <c r="G34" i="70"/>
  <c r="H38" i="69"/>
  <c r="H40" i="69"/>
  <c r="I40" i="68"/>
  <c r="I32" i="68"/>
  <c r="G41" i="70"/>
  <c r="I31" i="68"/>
  <c r="I31" i="69" s="1"/>
  <c r="J37" i="67"/>
  <c r="K37" i="63"/>
  <c r="H34" i="69"/>
  <c r="I35" i="68"/>
  <c r="H36" i="69"/>
  <c r="G40" i="70"/>
  <c r="I38" i="68"/>
  <c r="G33" i="70"/>
  <c r="H37" i="69"/>
  <c r="G31" i="70"/>
  <c r="I42" i="68"/>
  <c r="G38" i="70"/>
  <c r="J38" i="67"/>
  <c r="K38" i="63"/>
  <c r="G28" i="69"/>
  <c r="F20" i="70"/>
  <c r="F25" i="70"/>
  <c r="F17" i="70"/>
  <c r="G29" i="69"/>
  <c r="F26" i="70"/>
  <c r="F24" i="70"/>
  <c r="H26" i="68"/>
  <c r="F23" i="70"/>
  <c r="F28" i="70"/>
  <c r="F22" i="70"/>
  <c r="F18" i="70"/>
  <c r="F19" i="70"/>
  <c r="H18" i="68"/>
  <c r="H23" i="68"/>
  <c r="F29" i="70"/>
  <c r="H24" i="68"/>
  <c r="H17" i="68"/>
  <c r="H17" i="69" s="1"/>
  <c r="H22" i="68"/>
  <c r="F21" i="70"/>
  <c r="G23" i="69"/>
  <c r="H25" i="68"/>
  <c r="G21" i="69"/>
  <c r="H20" i="68"/>
  <c r="F27" i="70"/>
  <c r="G25" i="69"/>
  <c r="G19" i="69"/>
  <c r="G24" i="69"/>
  <c r="G18" i="69"/>
  <c r="G27" i="69"/>
  <c r="G20" i="69"/>
  <c r="I18" i="67"/>
  <c r="J18" i="63"/>
  <c r="I21" i="67"/>
  <c r="J21" i="63"/>
  <c r="G22" i="69"/>
  <c r="G26" i="69"/>
  <c r="I6" i="67"/>
  <c r="J6" i="63"/>
  <c r="I14" i="67"/>
  <c r="J14" i="63"/>
  <c r="I10" i="67"/>
  <c r="J10" i="63"/>
  <c r="K9" i="63"/>
  <c r="K9" i="67" s="1"/>
  <c r="K41" i="67"/>
  <c r="L41" i="63"/>
  <c r="J28" i="63"/>
  <c r="J28" i="67" s="1"/>
  <c r="L47" i="63"/>
  <c r="L47" i="67" s="1"/>
  <c r="L39" i="63"/>
  <c r="L39" i="67" s="1"/>
  <c r="K11" i="63"/>
  <c r="K11" i="67" s="1"/>
  <c r="K5" i="63"/>
  <c r="K5" i="67" s="1"/>
  <c r="K27" i="63"/>
  <c r="K27" i="67" s="1"/>
  <c r="K3" i="63"/>
  <c r="K3" i="67" s="1"/>
  <c r="L55" i="63"/>
  <c r="L55" i="67" s="1"/>
  <c r="L32" i="63"/>
  <c r="L32" i="67" s="1"/>
  <c r="L49" i="63"/>
  <c r="L49" i="67" s="1"/>
  <c r="K53" i="63"/>
  <c r="K53" i="67" s="1"/>
  <c r="K48" i="63"/>
  <c r="K48" i="67" s="1"/>
  <c r="K52" i="63"/>
  <c r="K52" i="67" s="1"/>
  <c r="K51" i="63"/>
  <c r="K51" i="67" s="1"/>
  <c r="K44" i="63"/>
  <c r="K44" i="67" s="1"/>
  <c r="K50" i="63"/>
  <c r="K50" i="67" s="1"/>
  <c r="K35" i="63"/>
  <c r="K35" i="67" s="1"/>
  <c r="K31" i="63"/>
  <c r="K31" i="67" s="1"/>
  <c r="K33" i="63"/>
  <c r="K33" i="67" s="1"/>
  <c r="K36" i="63"/>
  <c r="K36" i="67" s="1"/>
  <c r="K42" i="63"/>
  <c r="K42" i="67" s="1"/>
  <c r="J25" i="63"/>
  <c r="J25" i="67" s="1"/>
  <c r="J19" i="63"/>
  <c r="J19" i="67" s="1"/>
  <c r="J29" i="63"/>
  <c r="J29" i="67" s="1"/>
  <c r="J22" i="63"/>
  <c r="J22" i="67" s="1"/>
  <c r="J23" i="63"/>
  <c r="J23" i="67" s="1"/>
  <c r="J26" i="63"/>
  <c r="J26" i="67" s="1"/>
  <c r="J15" i="67"/>
  <c r="J12" i="63"/>
  <c r="J12" i="67" s="1"/>
  <c r="J13" i="63"/>
  <c r="J13" i="67" s="1"/>
  <c r="J7" i="63"/>
  <c r="J7" i="67" s="1"/>
  <c r="K2" i="63"/>
  <c r="K2" i="67" s="1"/>
  <c r="L8" i="63"/>
  <c r="L8" i="67" s="1"/>
  <c r="M42" i="64"/>
  <c r="M38" i="64"/>
  <c r="O34" i="64"/>
  <c r="M54" i="64"/>
  <c r="M51" i="64"/>
  <c r="Q45" i="64"/>
  <c r="O36" i="64"/>
  <c r="O46" i="64"/>
  <c r="P50" i="64"/>
  <c r="O37" i="64"/>
  <c r="O35" i="64"/>
  <c r="N49" i="64"/>
  <c r="N55" i="64"/>
  <c r="N47" i="64"/>
  <c r="N53" i="64"/>
  <c r="O33" i="64"/>
  <c r="O31" i="64"/>
  <c r="O32" i="64"/>
  <c r="O41" i="64"/>
  <c r="O39" i="64"/>
  <c r="O40" i="64"/>
  <c r="P52" i="64"/>
  <c r="O44" i="64"/>
  <c r="BW1" i="59"/>
  <c r="L24" i="63" l="1"/>
  <c r="L24" i="67" s="1"/>
  <c r="L40" i="63"/>
  <c r="L40" i="67" s="1"/>
  <c r="I10" i="68"/>
  <c r="I24" i="68"/>
  <c r="I12" i="68"/>
  <c r="I14" i="68"/>
  <c r="I13" i="68"/>
  <c r="I7" i="68"/>
  <c r="I6" i="68"/>
  <c r="I8" i="68"/>
  <c r="I9" i="68"/>
  <c r="I2" i="68"/>
  <c r="I2" i="69" s="1"/>
  <c r="I3" i="68"/>
  <c r="I5" i="68"/>
  <c r="I11" i="68"/>
  <c r="I4" i="68"/>
  <c r="L46" i="63"/>
  <c r="L46" i="67" s="1"/>
  <c r="L34" i="63"/>
  <c r="L34" i="67" s="1"/>
  <c r="G3" i="70"/>
  <c r="G5" i="70"/>
  <c r="G7" i="70"/>
  <c r="G9" i="70"/>
  <c r="G11" i="70"/>
  <c r="G13" i="70"/>
  <c r="G2" i="70"/>
  <c r="G4" i="70"/>
  <c r="G8" i="70"/>
  <c r="G12" i="70"/>
  <c r="G6" i="70"/>
  <c r="G10" i="70"/>
  <c r="G14" i="70"/>
  <c r="H10" i="69"/>
  <c r="H13" i="69"/>
  <c r="H3" i="69"/>
  <c r="H7" i="69"/>
  <c r="H6" i="69"/>
  <c r="H11" i="69"/>
  <c r="H5" i="69"/>
  <c r="H8" i="69"/>
  <c r="H14" i="69"/>
  <c r="H9" i="69"/>
  <c r="H4" i="69"/>
  <c r="H12" i="69"/>
  <c r="L4" i="63"/>
  <c r="L4" i="67" s="1"/>
  <c r="K20" i="63"/>
  <c r="K20" i="67" s="1"/>
  <c r="K17" i="63"/>
  <c r="K17" i="67" s="1"/>
  <c r="I25" i="68"/>
  <c r="I21" i="68"/>
  <c r="H53" i="70"/>
  <c r="H44" i="70"/>
  <c r="H50" i="70"/>
  <c r="H48" i="70"/>
  <c r="H52" i="70"/>
  <c r="J45" i="68"/>
  <c r="H54" i="70"/>
  <c r="H55" i="70"/>
  <c r="J50" i="68"/>
  <c r="H46" i="70"/>
  <c r="J52" i="68"/>
  <c r="H49" i="70"/>
  <c r="H51" i="70"/>
  <c r="J53" i="68"/>
  <c r="I47" i="69"/>
  <c r="H45" i="70"/>
  <c r="I51" i="69"/>
  <c r="J47" i="68"/>
  <c r="I54" i="69"/>
  <c r="I53" i="69"/>
  <c r="J44" i="68"/>
  <c r="J44" i="69" s="1"/>
  <c r="J49" i="68"/>
  <c r="I50" i="69"/>
  <c r="H47" i="70"/>
  <c r="J48" i="68"/>
  <c r="I46" i="69"/>
  <c r="I45" i="69"/>
  <c r="I49" i="69"/>
  <c r="I52" i="69"/>
  <c r="I48" i="69"/>
  <c r="J46" i="68"/>
  <c r="I55" i="69"/>
  <c r="K45" i="67"/>
  <c r="L45" i="63"/>
  <c r="K54" i="67"/>
  <c r="L54" i="63"/>
  <c r="J54" i="68"/>
  <c r="J55" i="68"/>
  <c r="J51" i="68"/>
  <c r="H38" i="70"/>
  <c r="H37" i="70"/>
  <c r="J37" i="68"/>
  <c r="J38" i="68"/>
  <c r="I38" i="69"/>
  <c r="H32" i="70"/>
  <c r="H35" i="70"/>
  <c r="I35" i="69"/>
  <c r="I36" i="69"/>
  <c r="H36" i="70"/>
  <c r="H34" i="70"/>
  <c r="H42" i="70"/>
  <c r="I39" i="69"/>
  <c r="I37" i="69"/>
  <c r="I40" i="69"/>
  <c r="J36" i="68"/>
  <c r="J42" i="68"/>
  <c r="H40" i="70"/>
  <c r="J31" i="68"/>
  <c r="J31" i="69" s="1"/>
  <c r="H33" i="70"/>
  <c r="I41" i="69"/>
  <c r="J40" i="68"/>
  <c r="J41" i="68"/>
  <c r="I32" i="69"/>
  <c r="K38" i="67"/>
  <c r="L38" i="63"/>
  <c r="K37" i="67"/>
  <c r="L37" i="63"/>
  <c r="J33" i="68"/>
  <c r="I33" i="69"/>
  <c r="J39" i="68"/>
  <c r="H31" i="70"/>
  <c r="J32" i="68"/>
  <c r="H39" i="70"/>
  <c r="I34" i="69"/>
  <c r="H41" i="70"/>
  <c r="J35" i="68"/>
  <c r="I42" i="69"/>
  <c r="J34" i="68"/>
  <c r="G18" i="70"/>
  <c r="H20" i="69"/>
  <c r="H21" i="69"/>
  <c r="G24" i="70"/>
  <c r="G28" i="70"/>
  <c r="G23" i="70"/>
  <c r="H27" i="69"/>
  <c r="G20" i="70"/>
  <c r="H24" i="69"/>
  <c r="H29" i="69"/>
  <c r="H28" i="69"/>
  <c r="H25" i="69"/>
  <c r="H23" i="69"/>
  <c r="H18" i="69"/>
  <c r="I22" i="68"/>
  <c r="G26" i="70"/>
  <c r="I20" i="68"/>
  <c r="H22" i="69"/>
  <c r="G27" i="70"/>
  <c r="I29" i="68"/>
  <c r="H19" i="69"/>
  <c r="H26" i="69"/>
  <c r="I17" i="68"/>
  <c r="I17" i="69" s="1"/>
  <c r="G17" i="70"/>
  <c r="G29" i="70"/>
  <c r="I28" i="68"/>
  <c r="I18" i="68"/>
  <c r="G25" i="70"/>
  <c r="I26" i="68"/>
  <c r="I23" i="68"/>
  <c r="J18" i="67"/>
  <c r="K18" i="63"/>
  <c r="I27" i="68"/>
  <c r="I19" i="68"/>
  <c r="J21" i="67"/>
  <c r="K21" i="63"/>
  <c r="G22" i="70"/>
  <c r="G19" i="70"/>
  <c r="G21" i="70"/>
  <c r="L9" i="63"/>
  <c r="L9" i="67" s="1"/>
  <c r="J10" i="67"/>
  <c r="K10" i="63"/>
  <c r="J6" i="67"/>
  <c r="K6" i="63"/>
  <c r="J14" i="67"/>
  <c r="K14" i="63"/>
  <c r="L41" i="67"/>
  <c r="M41" i="63"/>
  <c r="K28" i="63"/>
  <c r="K28" i="67" s="1"/>
  <c r="M47" i="63"/>
  <c r="M47" i="67" s="1"/>
  <c r="M39" i="63"/>
  <c r="M39" i="67" s="1"/>
  <c r="L3" i="63"/>
  <c r="L3" i="67" s="1"/>
  <c r="L5" i="63"/>
  <c r="L5" i="67" s="1"/>
  <c r="L27" i="63"/>
  <c r="L27" i="67" s="1"/>
  <c r="L11" i="63"/>
  <c r="L11" i="67" s="1"/>
  <c r="M49" i="63"/>
  <c r="M49" i="67" s="1"/>
  <c r="M32" i="63"/>
  <c r="M32" i="67" s="1"/>
  <c r="M55" i="63"/>
  <c r="M55" i="67" s="1"/>
  <c r="L50" i="63"/>
  <c r="L50" i="67" s="1"/>
  <c r="L51" i="63"/>
  <c r="L51" i="67" s="1"/>
  <c r="L48" i="63"/>
  <c r="L48" i="67" s="1"/>
  <c r="L44" i="63"/>
  <c r="L44" i="67" s="1"/>
  <c r="L52" i="63"/>
  <c r="L52" i="67" s="1"/>
  <c r="L53" i="63"/>
  <c r="L53" i="67" s="1"/>
  <c r="L35" i="63"/>
  <c r="L35" i="67" s="1"/>
  <c r="L31" i="63"/>
  <c r="L31" i="67" s="1"/>
  <c r="L33" i="63"/>
  <c r="L33" i="67" s="1"/>
  <c r="L36" i="63"/>
  <c r="L36" i="67" s="1"/>
  <c r="L42" i="63"/>
  <c r="L42" i="67" s="1"/>
  <c r="K23" i="63"/>
  <c r="K23" i="67" s="1"/>
  <c r="K29" i="63"/>
  <c r="K29" i="67" s="1"/>
  <c r="K25" i="63"/>
  <c r="K25" i="67" s="1"/>
  <c r="K26" i="63"/>
  <c r="K26" i="67" s="1"/>
  <c r="K22" i="63"/>
  <c r="K22" i="67" s="1"/>
  <c r="K19" i="63"/>
  <c r="K19" i="67" s="1"/>
  <c r="K15" i="67"/>
  <c r="K12" i="63"/>
  <c r="K12" i="67" s="1"/>
  <c r="K13" i="63"/>
  <c r="K13" i="67" s="1"/>
  <c r="K7" i="63"/>
  <c r="K7" i="67" s="1"/>
  <c r="L2" i="63"/>
  <c r="L2" i="67" s="1"/>
  <c r="M8" i="63"/>
  <c r="M8" i="67" s="1"/>
  <c r="N38" i="64"/>
  <c r="N54" i="64"/>
  <c r="N51" i="64"/>
  <c r="P34" i="64"/>
  <c r="N42" i="64"/>
  <c r="P44" i="64"/>
  <c r="P40" i="64"/>
  <c r="P41" i="64"/>
  <c r="P31" i="64"/>
  <c r="O53" i="64"/>
  <c r="O47" i="64"/>
  <c r="O55" i="64"/>
  <c r="P35" i="64"/>
  <c r="Q50" i="64"/>
  <c r="P36" i="64"/>
  <c r="Q52" i="64"/>
  <c r="P39" i="64"/>
  <c r="P32" i="64"/>
  <c r="P33" i="64"/>
  <c r="O49" i="64"/>
  <c r="P37" i="64"/>
  <c r="P46" i="64"/>
  <c r="R45" i="64"/>
  <c r="CD1" i="59"/>
  <c r="M24" i="63" l="1"/>
  <c r="M24" i="67" s="1"/>
  <c r="M40" i="63"/>
  <c r="M40" i="67" s="1"/>
  <c r="J23" i="68"/>
  <c r="J21" i="68"/>
  <c r="J32" i="69"/>
  <c r="I18" i="69"/>
  <c r="J26" i="68"/>
  <c r="J27" i="68"/>
  <c r="J28" i="68"/>
  <c r="J10" i="68"/>
  <c r="M46" i="63"/>
  <c r="M46" i="67" s="1"/>
  <c r="M34" i="63"/>
  <c r="M34" i="67" s="1"/>
  <c r="J24" i="68"/>
  <c r="J25" i="68"/>
  <c r="J20" i="68"/>
  <c r="J19" i="68"/>
  <c r="J12" i="68"/>
  <c r="J6" i="68"/>
  <c r="J8" i="68"/>
  <c r="J4" i="68"/>
  <c r="J5" i="68"/>
  <c r="J2" i="68"/>
  <c r="J2" i="69" s="1"/>
  <c r="J9" i="68"/>
  <c r="J11" i="68"/>
  <c r="J3" i="68"/>
  <c r="J14" i="68"/>
  <c r="J7" i="68"/>
  <c r="H3" i="70"/>
  <c r="J13" i="68"/>
  <c r="H14" i="70"/>
  <c r="H9" i="70"/>
  <c r="H10" i="70"/>
  <c r="H4" i="70"/>
  <c r="H7" i="70"/>
  <c r="H2" i="70"/>
  <c r="H13" i="70"/>
  <c r="H5" i="70"/>
  <c r="H8" i="70"/>
  <c r="H6" i="70"/>
  <c r="H12" i="70"/>
  <c r="H11" i="70"/>
  <c r="I5" i="69"/>
  <c r="I4" i="69"/>
  <c r="I14" i="69"/>
  <c r="M4" i="63"/>
  <c r="M4" i="67" s="1"/>
  <c r="I8" i="69"/>
  <c r="I11" i="69"/>
  <c r="I13" i="69"/>
  <c r="I3" i="69"/>
  <c r="I6" i="69"/>
  <c r="I10" i="69"/>
  <c r="I7" i="69"/>
  <c r="I9" i="69"/>
  <c r="I12" i="69"/>
  <c r="L20" i="63"/>
  <c r="L20" i="67" s="1"/>
  <c r="L17" i="63"/>
  <c r="L17" i="67" s="1"/>
  <c r="M9" i="63"/>
  <c r="M9" i="67" s="1"/>
  <c r="J45" i="69"/>
  <c r="I44" i="70"/>
  <c r="I55" i="70"/>
  <c r="K53" i="68"/>
  <c r="I49" i="70"/>
  <c r="J48" i="69"/>
  <c r="J47" i="69"/>
  <c r="J52" i="69"/>
  <c r="I54" i="70"/>
  <c r="I52" i="70"/>
  <c r="I46" i="70"/>
  <c r="J51" i="69"/>
  <c r="I47" i="70"/>
  <c r="J50" i="69"/>
  <c r="J46" i="69"/>
  <c r="I53" i="70"/>
  <c r="I51" i="70"/>
  <c r="K55" i="68"/>
  <c r="J49" i="69"/>
  <c r="J53" i="69"/>
  <c r="I48" i="70"/>
  <c r="I50" i="70"/>
  <c r="K54" i="68"/>
  <c r="I45" i="70"/>
  <c r="J55" i="69"/>
  <c r="K52" i="68"/>
  <c r="K48" i="68"/>
  <c r="K51" i="68"/>
  <c r="J54" i="69"/>
  <c r="K50" i="68"/>
  <c r="K46" i="68"/>
  <c r="K49" i="68"/>
  <c r="K47" i="68"/>
  <c r="K45" i="68"/>
  <c r="M54" i="63"/>
  <c r="L54" i="67"/>
  <c r="K44" i="68"/>
  <c r="K44" i="69" s="1"/>
  <c r="L45" i="67"/>
  <c r="M45" i="63"/>
  <c r="N40" i="63"/>
  <c r="N40" i="67" s="1"/>
  <c r="I37" i="70"/>
  <c r="I36" i="70"/>
  <c r="K40" i="68"/>
  <c r="I40" i="70"/>
  <c r="I39" i="70"/>
  <c r="K34" i="68"/>
  <c r="J34" i="69"/>
  <c r="I33" i="70"/>
  <c r="I42" i="70"/>
  <c r="K37" i="68"/>
  <c r="K39" i="68"/>
  <c r="J39" i="69"/>
  <c r="K38" i="68"/>
  <c r="K33" i="68"/>
  <c r="I32" i="70"/>
  <c r="I31" i="70"/>
  <c r="I34" i="70"/>
  <c r="K36" i="68"/>
  <c r="K32" i="68"/>
  <c r="K41" i="68"/>
  <c r="I35" i="70"/>
  <c r="K35" i="68"/>
  <c r="I41" i="70"/>
  <c r="I38" i="70"/>
  <c r="J35" i="69"/>
  <c r="J42" i="69"/>
  <c r="J40" i="69"/>
  <c r="L37" i="67"/>
  <c r="M37" i="63"/>
  <c r="J41" i="69"/>
  <c r="J38" i="69"/>
  <c r="J36" i="69"/>
  <c r="J37" i="69"/>
  <c r="L38" i="67"/>
  <c r="M38" i="63"/>
  <c r="K31" i="68"/>
  <c r="K31" i="69" s="1"/>
  <c r="J33" i="69"/>
  <c r="K42" i="68"/>
  <c r="J29" i="68"/>
  <c r="H24" i="70"/>
  <c r="I19" i="69"/>
  <c r="I21" i="69"/>
  <c r="J22" i="68"/>
  <c r="J17" i="68"/>
  <c r="J17" i="69" s="1"/>
  <c r="J18" i="68"/>
  <c r="I27" i="69"/>
  <c r="H21" i="70"/>
  <c r="H22" i="70"/>
  <c r="H20" i="70"/>
  <c r="H18" i="70"/>
  <c r="H28" i="70"/>
  <c r="I23" i="69"/>
  <c r="H25" i="70"/>
  <c r="H27" i="70"/>
  <c r="H19" i="70"/>
  <c r="H26" i="70"/>
  <c r="H29" i="70"/>
  <c r="H23" i="70"/>
  <c r="I24" i="69"/>
  <c r="I20" i="69"/>
  <c r="I28" i="69"/>
  <c r="I25" i="69"/>
  <c r="I22" i="69"/>
  <c r="H17" i="70"/>
  <c r="I29" i="69"/>
  <c r="K21" i="67"/>
  <c r="L21" i="63"/>
  <c r="K18" i="67"/>
  <c r="L18" i="63"/>
  <c r="I26" i="69"/>
  <c r="K10" i="67"/>
  <c r="L10" i="63"/>
  <c r="K14" i="67"/>
  <c r="L14" i="63"/>
  <c r="K6" i="67"/>
  <c r="L6" i="63"/>
  <c r="M41" i="67"/>
  <c r="N41" i="63"/>
  <c r="L28" i="63"/>
  <c r="L28" i="67" s="1"/>
  <c r="N39" i="63"/>
  <c r="N39" i="67" s="1"/>
  <c r="N47" i="63"/>
  <c r="N47" i="67" s="1"/>
  <c r="M3" i="63"/>
  <c r="M3" i="67" s="1"/>
  <c r="M11" i="63"/>
  <c r="M11" i="67" s="1"/>
  <c r="M27" i="63"/>
  <c r="M27" i="67" s="1"/>
  <c r="M5" i="63"/>
  <c r="M5" i="67" s="1"/>
  <c r="N46" i="63"/>
  <c r="N46" i="67" s="1"/>
  <c r="N55" i="63"/>
  <c r="N55" i="67" s="1"/>
  <c r="N49" i="63"/>
  <c r="N49" i="67" s="1"/>
  <c r="N32" i="63"/>
  <c r="N32" i="67" s="1"/>
  <c r="M53" i="63"/>
  <c r="M53" i="67" s="1"/>
  <c r="M44" i="63"/>
  <c r="M44" i="67" s="1"/>
  <c r="M51" i="63"/>
  <c r="M51" i="67" s="1"/>
  <c r="M52" i="63"/>
  <c r="M52" i="67" s="1"/>
  <c r="M48" i="63"/>
  <c r="M48" i="67" s="1"/>
  <c r="M50" i="63"/>
  <c r="M50" i="67" s="1"/>
  <c r="M35" i="63"/>
  <c r="M35" i="67" s="1"/>
  <c r="M31" i="63"/>
  <c r="M31" i="67" s="1"/>
  <c r="M33" i="63"/>
  <c r="M33" i="67" s="1"/>
  <c r="M36" i="63"/>
  <c r="M36" i="67" s="1"/>
  <c r="M42" i="63"/>
  <c r="M42" i="67" s="1"/>
  <c r="L19" i="63"/>
  <c r="L19" i="67" s="1"/>
  <c r="L25" i="63"/>
  <c r="L25" i="67" s="1"/>
  <c r="L23" i="63"/>
  <c r="L23" i="67" s="1"/>
  <c r="L22" i="63"/>
  <c r="L22" i="67" s="1"/>
  <c r="L26" i="63"/>
  <c r="L26" i="67" s="1"/>
  <c r="L29" i="63"/>
  <c r="L29" i="67" s="1"/>
  <c r="L15" i="67"/>
  <c r="L12" i="63"/>
  <c r="L12" i="67" s="1"/>
  <c r="L13" i="63"/>
  <c r="L13" i="67" s="1"/>
  <c r="L7" i="63"/>
  <c r="L7" i="67" s="1"/>
  <c r="M2" i="63"/>
  <c r="M2" i="67" s="1"/>
  <c r="N8" i="63"/>
  <c r="N8" i="67" s="1"/>
  <c r="O51" i="64"/>
  <c r="Q34" i="64"/>
  <c r="O54" i="64"/>
  <c r="O42" i="64"/>
  <c r="O38" i="64"/>
  <c r="S45" i="64"/>
  <c r="Q37" i="64"/>
  <c r="Q33" i="64"/>
  <c r="R52" i="64"/>
  <c r="R50" i="64"/>
  <c r="P55" i="64"/>
  <c r="P53" i="64"/>
  <c r="Q40" i="64"/>
  <c r="Q46" i="64"/>
  <c r="P49" i="64"/>
  <c r="Q32" i="64"/>
  <c r="Q39" i="64"/>
  <c r="Q36" i="64"/>
  <c r="Q35" i="64"/>
  <c r="P47" i="64"/>
  <c r="Q31" i="64"/>
  <c r="Q41" i="64"/>
  <c r="Q44" i="64"/>
  <c r="CK1" i="59"/>
  <c r="L38" i="68" l="1"/>
  <c r="N24" i="63"/>
  <c r="N24" i="67" s="1"/>
  <c r="K26" i="68"/>
  <c r="N34" i="63"/>
  <c r="N34" i="67" s="1"/>
  <c r="K12" i="68"/>
  <c r="K10" i="68"/>
  <c r="M17" i="63"/>
  <c r="M17" i="67" s="1"/>
  <c r="K24" i="68"/>
  <c r="K6" i="68"/>
  <c r="K4" i="68"/>
  <c r="K9" i="68"/>
  <c r="K8" i="68"/>
  <c r="K3" i="68"/>
  <c r="K2" i="68"/>
  <c r="K2" i="69" s="1"/>
  <c r="K11" i="68"/>
  <c r="K5" i="68"/>
  <c r="I2" i="70"/>
  <c r="I6" i="70"/>
  <c r="K13" i="68"/>
  <c r="K14" i="68"/>
  <c r="K7" i="68"/>
  <c r="I3" i="70"/>
  <c r="I5" i="70"/>
  <c r="I11" i="70"/>
  <c r="I12" i="70"/>
  <c r="I4" i="70"/>
  <c r="I9" i="70"/>
  <c r="I8" i="70"/>
  <c r="I14" i="70"/>
  <c r="I13" i="70"/>
  <c r="I7" i="70"/>
  <c r="I10" i="70"/>
  <c r="K21" i="68"/>
  <c r="J6" i="69"/>
  <c r="J13" i="69"/>
  <c r="J11" i="69"/>
  <c r="J12" i="69"/>
  <c r="J9" i="69"/>
  <c r="J4" i="69"/>
  <c r="N4" i="63"/>
  <c r="N4" i="67" s="1"/>
  <c r="J14" i="69"/>
  <c r="J7" i="69"/>
  <c r="J10" i="69"/>
  <c r="J3" i="69"/>
  <c r="J5" i="69"/>
  <c r="J8" i="69"/>
  <c r="M20" i="63"/>
  <c r="M20" i="67" s="1"/>
  <c r="N9" i="63"/>
  <c r="N9" i="67" s="1"/>
  <c r="O40" i="63"/>
  <c r="O40" i="67" s="1"/>
  <c r="J44" i="70"/>
  <c r="J53" i="70"/>
  <c r="K45" i="69"/>
  <c r="J49" i="70"/>
  <c r="K53" i="69"/>
  <c r="J54" i="70"/>
  <c r="J48" i="70"/>
  <c r="L55" i="68"/>
  <c r="J52" i="70"/>
  <c r="J50" i="70"/>
  <c r="J46" i="70"/>
  <c r="J45" i="70"/>
  <c r="J47" i="70"/>
  <c r="J55" i="70"/>
  <c r="J51" i="70"/>
  <c r="K54" i="69"/>
  <c r="K50" i="69"/>
  <c r="K52" i="69"/>
  <c r="K47" i="69"/>
  <c r="K48" i="69"/>
  <c r="L50" i="68"/>
  <c r="L46" i="68"/>
  <c r="L54" i="68"/>
  <c r="L48" i="68"/>
  <c r="K49" i="69"/>
  <c r="L44" i="68"/>
  <c r="L44" i="69" s="1"/>
  <c r="M54" i="67"/>
  <c r="N54" i="63"/>
  <c r="L47" i="68"/>
  <c r="L52" i="68"/>
  <c r="L49" i="68"/>
  <c r="K55" i="69"/>
  <c r="L45" i="68"/>
  <c r="L53" i="68"/>
  <c r="K46" i="69"/>
  <c r="K51" i="69"/>
  <c r="L51" i="68"/>
  <c r="M45" i="67"/>
  <c r="N45" i="63"/>
  <c r="J37" i="70"/>
  <c r="J35" i="70"/>
  <c r="J42" i="70"/>
  <c r="K37" i="69"/>
  <c r="L37" i="68"/>
  <c r="L34" i="68"/>
  <c r="J36" i="70"/>
  <c r="K32" i="69"/>
  <c r="J31" i="70"/>
  <c r="K42" i="69"/>
  <c r="K40" i="69"/>
  <c r="J32" i="70"/>
  <c r="L42" i="68"/>
  <c r="K34" i="69"/>
  <c r="K36" i="69"/>
  <c r="L41" i="68"/>
  <c r="L40" i="68"/>
  <c r="J40" i="70"/>
  <c r="J34" i="70"/>
  <c r="L31" i="68"/>
  <c r="L31" i="69" s="1"/>
  <c r="J38" i="70"/>
  <c r="L39" i="68"/>
  <c r="L36" i="68"/>
  <c r="L35" i="68"/>
  <c r="J41" i="70"/>
  <c r="K39" i="69"/>
  <c r="K33" i="69"/>
  <c r="K38" i="69"/>
  <c r="K35" i="69"/>
  <c r="K41" i="69"/>
  <c r="J33" i="70"/>
  <c r="L33" i="68"/>
  <c r="L32" i="68"/>
  <c r="J39" i="70"/>
  <c r="M38" i="67"/>
  <c r="N38" i="63"/>
  <c r="M37" i="67"/>
  <c r="N37" i="63"/>
  <c r="J21" i="69"/>
  <c r="J23" i="69"/>
  <c r="J20" i="69"/>
  <c r="I18" i="70"/>
  <c r="J25" i="69"/>
  <c r="J27" i="69"/>
  <c r="J22" i="69"/>
  <c r="J29" i="69"/>
  <c r="J28" i="69"/>
  <c r="J19" i="69"/>
  <c r="J24" i="69"/>
  <c r="J26" i="69"/>
  <c r="I25" i="70"/>
  <c r="J18" i="69"/>
  <c r="I20" i="70"/>
  <c r="I26" i="70"/>
  <c r="I24" i="70"/>
  <c r="I23" i="70"/>
  <c r="I27" i="70"/>
  <c r="I22" i="70"/>
  <c r="I19" i="70"/>
  <c r="I29" i="70"/>
  <c r="I21" i="70"/>
  <c r="I17" i="70"/>
  <c r="I28" i="70"/>
  <c r="K22" i="68"/>
  <c r="K20" i="68"/>
  <c r="L18" i="67"/>
  <c r="M18" i="63"/>
  <c r="K17" i="68"/>
  <c r="K17" i="69" s="1"/>
  <c r="K19" i="68"/>
  <c r="K23" i="68"/>
  <c r="K25" i="68"/>
  <c r="K18" i="68"/>
  <c r="K29" i="68"/>
  <c r="K28" i="68"/>
  <c r="K27" i="68"/>
  <c r="L21" i="67"/>
  <c r="M21" i="63"/>
  <c r="L14" i="67"/>
  <c r="M14" i="63"/>
  <c r="L6" i="67"/>
  <c r="M6" i="63"/>
  <c r="L10" i="67"/>
  <c r="M10" i="63"/>
  <c r="N41" i="67"/>
  <c r="O41" i="63"/>
  <c r="M28" i="63"/>
  <c r="M28" i="67" s="1"/>
  <c r="O47" i="63"/>
  <c r="O47" i="67" s="1"/>
  <c r="O39" i="63"/>
  <c r="O39" i="67" s="1"/>
  <c r="N27" i="63"/>
  <c r="N27" i="67" s="1"/>
  <c r="N11" i="63"/>
  <c r="N11" i="67" s="1"/>
  <c r="N5" i="63"/>
  <c r="N5" i="67" s="1"/>
  <c r="N3" i="63"/>
  <c r="N3" i="67" s="1"/>
  <c r="O49" i="63"/>
  <c r="O49" i="67" s="1"/>
  <c r="O46" i="63"/>
  <c r="O46" i="67" s="1"/>
  <c r="O32" i="63"/>
  <c r="O32" i="67" s="1"/>
  <c r="O55" i="63"/>
  <c r="O55" i="67" s="1"/>
  <c r="N50" i="63"/>
  <c r="N50" i="67" s="1"/>
  <c r="N52" i="63"/>
  <c r="N52" i="67" s="1"/>
  <c r="N44" i="63"/>
  <c r="N44" i="67" s="1"/>
  <c r="N48" i="63"/>
  <c r="N48" i="67" s="1"/>
  <c r="N51" i="63"/>
  <c r="N51" i="67" s="1"/>
  <c r="N53" i="63"/>
  <c r="N53" i="67" s="1"/>
  <c r="N35" i="63"/>
  <c r="N35" i="67" s="1"/>
  <c r="N31" i="63"/>
  <c r="N31" i="67" s="1"/>
  <c r="N33" i="63"/>
  <c r="N33" i="67" s="1"/>
  <c r="N36" i="63"/>
  <c r="N36" i="67" s="1"/>
  <c r="N42" i="63"/>
  <c r="N42" i="67" s="1"/>
  <c r="M29" i="63"/>
  <c r="M29" i="67" s="1"/>
  <c r="M23" i="63"/>
  <c r="M23" i="67" s="1"/>
  <c r="M19" i="63"/>
  <c r="M19" i="67" s="1"/>
  <c r="M26" i="63"/>
  <c r="M26" i="67" s="1"/>
  <c r="M22" i="63"/>
  <c r="M22" i="67" s="1"/>
  <c r="M25" i="63"/>
  <c r="M25" i="67" s="1"/>
  <c r="M15" i="67"/>
  <c r="M12" i="63"/>
  <c r="M12" i="67" s="1"/>
  <c r="M13" i="63"/>
  <c r="M13" i="67" s="1"/>
  <c r="M7" i="63"/>
  <c r="M7" i="67" s="1"/>
  <c r="O8" i="63"/>
  <c r="O8" i="67" s="1"/>
  <c r="N2" i="63"/>
  <c r="N2" i="67" s="1"/>
  <c r="R34" i="64"/>
  <c r="P42" i="64"/>
  <c r="P38" i="64"/>
  <c r="P54" i="64"/>
  <c r="P51" i="64"/>
  <c r="R44" i="64"/>
  <c r="R31" i="64"/>
  <c r="R35" i="64"/>
  <c r="R39" i="64"/>
  <c r="R46" i="64"/>
  <c r="Q55" i="64"/>
  <c r="S52" i="64"/>
  <c r="R33" i="64"/>
  <c r="R37" i="64"/>
  <c r="R41" i="64"/>
  <c r="Q47" i="64"/>
  <c r="R36" i="64"/>
  <c r="R32" i="64"/>
  <c r="Q49" i="64"/>
  <c r="R40" i="64"/>
  <c r="Q53" i="64"/>
  <c r="S50" i="64"/>
  <c r="T45" i="64"/>
  <c r="CR1" i="59"/>
  <c r="O24" i="63" l="1"/>
  <c r="O24" i="67" s="1"/>
  <c r="L10" i="68"/>
  <c r="N17" i="63"/>
  <c r="N17" i="67" s="1"/>
  <c r="O34" i="63"/>
  <c r="O34" i="67" s="1"/>
  <c r="L12" i="68"/>
  <c r="J6" i="70"/>
  <c r="L7" i="68"/>
  <c r="J10" i="70"/>
  <c r="L14" i="68"/>
  <c r="L6" i="68"/>
  <c r="L8" i="68"/>
  <c r="L2" i="68"/>
  <c r="L2" i="69" s="1"/>
  <c r="L3" i="68"/>
  <c r="L5" i="68"/>
  <c r="L4" i="68"/>
  <c r="L9" i="68"/>
  <c r="L11" i="68"/>
  <c r="L13" i="68"/>
  <c r="J12" i="70"/>
  <c r="J13" i="70"/>
  <c r="J7" i="70"/>
  <c r="J2" i="70"/>
  <c r="J9" i="70"/>
  <c r="J3" i="70"/>
  <c r="J8" i="70"/>
  <c r="J11" i="70"/>
  <c r="J4" i="70"/>
  <c r="J5" i="70"/>
  <c r="J14" i="70"/>
  <c r="L18" i="68"/>
  <c r="L24" i="68"/>
  <c r="N20" i="63"/>
  <c r="N20" i="67" s="1"/>
  <c r="O4" i="63"/>
  <c r="O4" i="67" s="1"/>
  <c r="K11" i="69"/>
  <c r="K3" i="69"/>
  <c r="K12" i="69"/>
  <c r="K7" i="69"/>
  <c r="K4" i="69"/>
  <c r="K5" i="69"/>
  <c r="K14" i="69"/>
  <c r="K10" i="69"/>
  <c r="K6" i="69"/>
  <c r="K13" i="69"/>
  <c r="K9" i="69"/>
  <c r="K8" i="69"/>
  <c r="O9" i="63"/>
  <c r="O9" i="67" s="1"/>
  <c r="P40" i="63"/>
  <c r="P40" i="67" s="1"/>
  <c r="L17" i="68"/>
  <c r="L17" i="69" s="1"/>
  <c r="L22" i="68"/>
  <c r="K51" i="70"/>
  <c r="K53" i="70"/>
  <c r="K44" i="70"/>
  <c r="K55" i="70"/>
  <c r="K50" i="70"/>
  <c r="K48" i="70"/>
  <c r="K54" i="70"/>
  <c r="M54" i="68"/>
  <c r="K45" i="70"/>
  <c r="K49" i="70"/>
  <c r="K47" i="70"/>
  <c r="K46" i="70"/>
  <c r="K52" i="70"/>
  <c r="M45" i="68"/>
  <c r="L53" i="69"/>
  <c r="L54" i="69"/>
  <c r="M53" i="68"/>
  <c r="L48" i="69"/>
  <c r="M44" i="68"/>
  <c r="M44" i="69" s="1"/>
  <c r="L52" i="69"/>
  <c r="L51" i="69"/>
  <c r="L46" i="69"/>
  <c r="L47" i="69"/>
  <c r="L50" i="69"/>
  <c r="M48" i="68"/>
  <c r="M50" i="68"/>
  <c r="M46" i="68"/>
  <c r="L55" i="69"/>
  <c r="M55" i="68"/>
  <c r="M52" i="68"/>
  <c r="L45" i="69"/>
  <c r="N54" i="67"/>
  <c r="O54" i="63"/>
  <c r="L49" i="69"/>
  <c r="M47" i="68"/>
  <c r="M49" i="68"/>
  <c r="M51" i="68"/>
  <c r="N45" i="67"/>
  <c r="O45" i="63"/>
  <c r="K33" i="70"/>
  <c r="K37" i="70"/>
  <c r="K40" i="70"/>
  <c r="M40" i="68"/>
  <c r="L36" i="69"/>
  <c r="K42" i="70"/>
  <c r="K39" i="70"/>
  <c r="L40" i="69"/>
  <c r="L33" i="69"/>
  <c r="K35" i="70"/>
  <c r="L35" i="69"/>
  <c r="M36" i="68"/>
  <c r="K34" i="70"/>
  <c r="M39" i="68"/>
  <c r="K31" i="70"/>
  <c r="M35" i="68"/>
  <c r="M31" i="68"/>
  <c r="M31" i="69" s="1"/>
  <c r="K32" i="70"/>
  <c r="L37" i="69"/>
  <c r="L32" i="69"/>
  <c r="M38" i="68"/>
  <c r="L39" i="69"/>
  <c r="M33" i="68"/>
  <c r="K36" i="70"/>
  <c r="L38" i="69"/>
  <c r="M37" i="68"/>
  <c r="M42" i="68"/>
  <c r="M32" i="68"/>
  <c r="M41" i="68"/>
  <c r="L41" i="69"/>
  <c r="N37" i="67"/>
  <c r="O37" i="63"/>
  <c r="L42" i="69"/>
  <c r="K38" i="70"/>
  <c r="K41" i="70"/>
  <c r="M34" i="68"/>
  <c r="L34" i="69"/>
  <c r="O38" i="63"/>
  <c r="N38" i="67"/>
  <c r="J19" i="70"/>
  <c r="J26" i="70"/>
  <c r="J23" i="70"/>
  <c r="J28" i="70"/>
  <c r="J20" i="70"/>
  <c r="J27" i="70"/>
  <c r="J25" i="70"/>
  <c r="J24" i="70"/>
  <c r="J22" i="70"/>
  <c r="J29" i="70"/>
  <c r="J21" i="70"/>
  <c r="J18" i="70"/>
  <c r="J17" i="70"/>
  <c r="K19" i="69"/>
  <c r="K22" i="69"/>
  <c r="L28" i="68"/>
  <c r="L25" i="68"/>
  <c r="L20" i="68"/>
  <c r="K27" i="69"/>
  <c r="K24" i="69"/>
  <c r="K28" i="69"/>
  <c r="K25" i="69"/>
  <c r="M18" i="67"/>
  <c r="N18" i="63"/>
  <c r="K23" i="69"/>
  <c r="K18" i="69"/>
  <c r="L21" i="68"/>
  <c r="L29" i="68"/>
  <c r="K26" i="69"/>
  <c r="M21" i="67"/>
  <c r="N21" i="63"/>
  <c r="K20" i="69"/>
  <c r="K29" i="69"/>
  <c r="L27" i="68"/>
  <c r="L19" i="68"/>
  <c r="L26" i="68"/>
  <c r="L23" i="68"/>
  <c r="K21" i="69"/>
  <c r="M6" i="67"/>
  <c r="N6" i="63"/>
  <c r="M10" i="67"/>
  <c r="N10" i="63"/>
  <c r="M14" i="67"/>
  <c r="N14" i="63"/>
  <c r="O41" i="67"/>
  <c r="P41" i="63"/>
  <c r="N28" i="63"/>
  <c r="N28" i="67" s="1"/>
  <c r="P39" i="63"/>
  <c r="P39" i="67" s="1"/>
  <c r="P47" i="63"/>
  <c r="P47" i="67" s="1"/>
  <c r="O3" i="63"/>
  <c r="O3" i="67" s="1"/>
  <c r="O5" i="63"/>
  <c r="O5" i="67" s="1"/>
  <c r="O27" i="63"/>
  <c r="O27" i="67" s="1"/>
  <c r="O11" i="63"/>
  <c r="O11" i="67" s="1"/>
  <c r="P46" i="63"/>
  <c r="P46" i="67" s="1"/>
  <c r="P55" i="63"/>
  <c r="P55" i="67" s="1"/>
  <c r="P32" i="63"/>
  <c r="P32" i="67" s="1"/>
  <c r="P49" i="63"/>
  <c r="P49" i="67" s="1"/>
  <c r="O53" i="63"/>
  <c r="O53" i="67" s="1"/>
  <c r="O48" i="63"/>
  <c r="O48" i="67" s="1"/>
  <c r="O52" i="63"/>
  <c r="O52" i="67" s="1"/>
  <c r="O51" i="63"/>
  <c r="O51" i="67" s="1"/>
  <c r="O44" i="63"/>
  <c r="O44" i="67" s="1"/>
  <c r="O50" i="63"/>
  <c r="O50" i="67" s="1"/>
  <c r="O35" i="63"/>
  <c r="O35" i="67" s="1"/>
  <c r="O31" i="63"/>
  <c r="O31" i="67" s="1"/>
  <c r="O33" i="63"/>
  <c r="O33" i="67" s="1"/>
  <c r="O36" i="63"/>
  <c r="O36" i="67" s="1"/>
  <c r="O42" i="63"/>
  <c r="O42" i="67" s="1"/>
  <c r="N26" i="63"/>
  <c r="N26" i="67" s="1"/>
  <c r="N19" i="63"/>
  <c r="N19" i="67" s="1"/>
  <c r="N23" i="63"/>
  <c r="N23" i="67" s="1"/>
  <c r="N25" i="63"/>
  <c r="N25" i="67" s="1"/>
  <c r="N22" i="63"/>
  <c r="N22" i="67" s="1"/>
  <c r="N29" i="63"/>
  <c r="N29" i="67" s="1"/>
  <c r="N15" i="67"/>
  <c r="N12" i="63"/>
  <c r="N12" i="67" s="1"/>
  <c r="N13" i="63"/>
  <c r="N13" i="67" s="1"/>
  <c r="N7" i="63"/>
  <c r="N7" i="67" s="1"/>
  <c r="P8" i="63"/>
  <c r="P8" i="67" s="1"/>
  <c r="O2" i="63"/>
  <c r="O2" i="67" s="1"/>
  <c r="Q54" i="64"/>
  <c r="Q51" i="64"/>
  <c r="S34" i="64"/>
  <c r="Q42" i="64"/>
  <c r="Q38" i="64"/>
  <c r="U45" i="64"/>
  <c r="R53" i="64"/>
  <c r="R49" i="64"/>
  <c r="S36" i="64"/>
  <c r="S41" i="64"/>
  <c r="S33" i="64"/>
  <c r="R55" i="64"/>
  <c r="S46" i="64"/>
  <c r="S39" i="64"/>
  <c r="S31" i="64"/>
  <c r="T50" i="64"/>
  <c r="S40" i="64"/>
  <c r="S32" i="64"/>
  <c r="R47" i="64"/>
  <c r="S37" i="64"/>
  <c r="T52" i="64"/>
  <c r="S35" i="64"/>
  <c r="S44" i="64"/>
  <c r="CY1" i="59"/>
  <c r="N33" i="68" l="1"/>
  <c r="P24" i="63"/>
  <c r="P24" i="67" s="1"/>
  <c r="O17" i="63"/>
  <c r="O17" i="67" s="1"/>
  <c r="P34" i="63"/>
  <c r="P34" i="67" s="1"/>
  <c r="O20" i="63"/>
  <c r="O20" i="67" s="1"/>
  <c r="M10" i="68"/>
  <c r="M25" i="68"/>
  <c r="M12" i="68"/>
  <c r="P4" i="63"/>
  <c r="P4" i="67" s="1"/>
  <c r="M14" i="68"/>
  <c r="L3" i="69"/>
  <c r="M6" i="68"/>
  <c r="M11" i="68"/>
  <c r="M5" i="68"/>
  <c r="M4" i="68"/>
  <c r="M2" i="68"/>
  <c r="M2" i="69" s="1"/>
  <c r="M9" i="68"/>
  <c r="M8" i="68"/>
  <c r="M3" i="68"/>
  <c r="K11" i="70"/>
  <c r="K7" i="70"/>
  <c r="M13" i="68"/>
  <c r="M7" i="68"/>
  <c r="K14" i="70"/>
  <c r="K5" i="70"/>
  <c r="K10" i="70"/>
  <c r="K3" i="70"/>
  <c r="K8" i="70"/>
  <c r="K6" i="70"/>
  <c r="K9" i="70"/>
  <c r="K13" i="70"/>
  <c r="K12" i="70"/>
  <c r="K4" i="70"/>
  <c r="K2" i="70"/>
  <c r="L4" i="69"/>
  <c r="L8" i="69"/>
  <c r="L12" i="69"/>
  <c r="L14" i="69"/>
  <c r="L6" i="69"/>
  <c r="L9" i="69"/>
  <c r="L7" i="69"/>
  <c r="L11" i="69"/>
  <c r="L13" i="69"/>
  <c r="L10" i="69"/>
  <c r="L5" i="69"/>
  <c r="P9" i="63"/>
  <c r="P9" i="67" s="1"/>
  <c r="L18" i="69"/>
  <c r="M21" i="68"/>
  <c r="Q40" i="63"/>
  <c r="Q40" i="67" s="1"/>
  <c r="M29" i="68"/>
  <c r="M22" i="68"/>
  <c r="L44" i="70"/>
  <c r="N54" i="68"/>
  <c r="L50" i="70"/>
  <c r="N52" i="68"/>
  <c r="N50" i="68"/>
  <c r="M53" i="69"/>
  <c r="M52" i="69"/>
  <c r="N44" i="68"/>
  <c r="N44" i="69" s="1"/>
  <c r="N47" i="68"/>
  <c r="N48" i="68"/>
  <c r="M47" i="69"/>
  <c r="L52" i="70"/>
  <c r="M46" i="69"/>
  <c r="M49" i="69"/>
  <c r="M51" i="69"/>
  <c r="L46" i="70"/>
  <c r="L53" i="70"/>
  <c r="M45" i="69"/>
  <c r="M55" i="69"/>
  <c r="M54" i="69"/>
  <c r="L45" i="70"/>
  <c r="L54" i="70"/>
  <c r="N49" i="68"/>
  <c r="L48" i="70"/>
  <c r="N51" i="68"/>
  <c r="O45" i="67"/>
  <c r="P45" i="63"/>
  <c r="M50" i="69"/>
  <c r="N45" i="68"/>
  <c r="M48" i="69"/>
  <c r="N46" i="68"/>
  <c r="L51" i="70"/>
  <c r="L49" i="70"/>
  <c r="L47" i="70"/>
  <c r="N55" i="68"/>
  <c r="N53" i="68"/>
  <c r="L55" i="70"/>
  <c r="P54" i="63"/>
  <c r="O54" i="67"/>
  <c r="L33" i="70"/>
  <c r="L37" i="70"/>
  <c r="N31" i="68"/>
  <c r="N31" i="69" s="1"/>
  <c r="L40" i="70"/>
  <c r="N40" i="68"/>
  <c r="M42" i="69"/>
  <c r="M32" i="69"/>
  <c r="M33" i="69"/>
  <c r="M39" i="69"/>
  <c r="L32" i="70"/>
  <c r="M41" i="69"/>
  <c r="M34" i="69"/>
  <c r="N36" i="68"/>
  <c r="M37" i="69"/>
  <c r="M40" i="69"/>
  <c r="M36" i="69"/>
  <c r="M35" i="69"/>
  <c r="N35" i="68"/>
  <c r="P38" i="63"/>
  <c r="O38" i="67"/>
  <c r="O37" i="67"/>
  <c r="P37" i="63"/>
  <c r="L35" i="70"/>
  <c r="L31" i="70"/>
  <c r="L39" i="70"/>
  <c r="N32" i="68"/>
  <c r="L42" i="70"/>
  <c r="M38" i="69"/>
  <c r="L38" i="70"/>
  <c r="N38" i="68"/>
  <c r="N42" i="68"/>
  <c r="L34" i="70"/>
  <c r="L36" i="70"/>
  <c r="N37" i="68"/>
  <c r="N41" i="68"/>
  <c r="N39" i="68"/>
  <c r="N34" i="68"/>
  <c r="L41" i="70"/>
  <c r="M18" i="68"/>
  <c r="L20" i="69"/>
  <c r="K25" i="70"/>
  <c r="K21" i="70"/>
  <c r="K17" i="70"/>
  <c r="L22" i="69"/>
  <c r="L21" i="69"/>
  <c r="L19" i="69"/>
  <c r="M20" i="68"/>
  <c r="M19" i="68"/>
  <c r="M26" i="68"/>
  <c r="M27" i="68"/>
  <c r="L23" i="69"/>
  <c r="K18" i="70"/>
  <c r="M17" i="68"/>
  <c r="M17" i="69" s="1"/>
  <c r="K29" i="70"/>
  <c r="M28" i="68"/>
  <c r="M24" i="68"/>
  <c r="M23" i="68"/>
  <c r="K22" i="70"/>
  <c r="K20" i="70"/>
  <c r="L29" i="69"/>
  <c r="K27" i="70"/>
  <c r="K24" i="70"/>
  <c r="N18" i="67"/>
  <c r="O18" i="63"/>
  <c r="L25" i="69"/>
  <c r="K26" i="70"/>
  <c r="L24" i="69"/>
  <c r="L28" i="69"/>
  <c r="N21" i="67"/>
  <c r="O21" i="63"/>
  <c r="L26" i="69"/>
  <c r="K23" i="70"/>
  <c r="K19" i="70"/>
  <c r="K28" i="70"/>
  <c r="L27" i="69"/>
  <c r="N14" i="67"/>
  <c r="O14" i="63"/>
  <c r="N6" i="67"/>
  <c r="O6" i="63"/>
  <c r="N10" i="67"/>
  <c r="O10" i="63"/>
  <c r="P41" i="67"/>
  <c r="Q41" i="63"/>
  <c r="O28" i="63"/>
  <c r="O28" i="67" s="1"/>
  <c r="Q47" i="63"/>
  <c r="Q47" i="67" s="1"/>
  <c r="Q39" i="63"/>
  <c r="Q39" i="67" s="1"/>
  <c r="P20" i="63"/>
  <c r="P20" i="67" s="1"/>
  <c r="P5" i="63"/>
  <c r="P5" i="67" s="1"/>
  <c r="P27" i="63"/>
  <c r="P27" i="67" s="1"/>
  <c r="P17" i="63"/>
  <c r="P17" i="67" s="1"/>
  <c r="P11" i="63"/>
  <c r="P11" i="67" s="1"/>
  <c r="P3" i="63"/>
  <c r="P3" i="67" s="1"/>
  <c r="Q32" i="63"/>
  <c r="Q32" i="67" s="1"/>
  <c r="Q34" i="63"/>
  <c r="Q34" i="67" s="1"/>
  <c r="Q46" i="63"/>
  <c r="Q46" i="67" s="1"/>
  <c r="Q49" i="63"/>
  <c r="Q49" i="67" s="1"/>
  <c r="Q55" i="63"/>
  <c r="Q55" i="67" s="1"/>
  <c r="P50" i="63"/>
  <c r="P50" i="67" s="1"/>
  <c r="P51" i="63"/>
  <c r="P51" i="67" s="1"/>
  <c r="P48" i="63"/>
  <c r="P48" i="67" s="1"/>
  <c r="P44" i="63"/>
  <c r="P44" i="67" s="1"/>
  <c r="P52" i="63"/>
  <c r="P52" i="67" s="1"/>
  <c r="P53" i="63"/>
  <c r="P53" i="67" s="1"/>
  <c r="P35" i="63"/>
  <c r="P35" i="67" s="1"/>
  <c r="P31" i="63"/>
  <c r="P31" i="67" s="1"/>
  <c r="P33" i="63"/>
  <c r="P33" i="67" s="1"/>
  <c r="P36" i="63"/>
  <c r="P36" i="67" s="1"/>
  <c r="P42" i="63"/>
  <c r="P42" i="67" s="1"/>
  <c r="O29" i="63"/>
  <c r="O29" i="67" s="1"/>
  <c r="O25" i="63"/>
  <c r="O25" i="67" s="1"/>
  <c r="O19" i="63"/>
  <c r="O19" i="67" s="1"/>
  <c r="O22" i="63"/>
  <c r="O22" i="67" s="1"/>
  <c r="O23" i="63"/>
  <c r="O23" i="67" s="1"/>
  <c r="O26" i="63"/>
  <c r="O26" i="67" s="1"/>
  <c r="O15" i="67"/>
  <c r="O12" i="63"/>
  <c r="O12" i="67" s="1"/>
  <c r="O13" i="63"/>
  <c r="O13" i="67" s="1"/>
  <c r="O7" i="63"/>
  <c r="O7" i="67" s="1"/>
  <c r="P2" i="63"/>
  <c r="P2" i="67" s="1"/>
  <c r="Q8" i="63"/>
  <c r="Q8" i="67" s="1"/>
  <c r="R42" i="64"/>
  <c r="R51" i="64"/>
  <c r="R38" i="64"/>
  <c r="T34" i="64"/>
  <c r="R54" i="64"/>
  <c r="T44" i="64"/>
  <c r="U52" i="64"/>
  <c r="S47" i="64"/>
  <c r="T40" i="64"/>
  <c r="T39" i="64"/>
  <c r="S55" i="64"/>
  <c r="T41" i="64"/>
  <c r="S49" i="64"/>
  <c r="T35" i="64"/>
  <c r="T37" i="64"/>
  <c r="T32" i="64"/>
  <c r="U50" i="64"/>
  <c r="T31" i="64"/>
  <c r="T46" i="64"/>
  <c r="T33" i="64"/>
  <c r="T36" i="64"/>
  <c r="S53" i="64"/>
  <c r="V45" i="64"/>
  <c r="DF1" i="59"/>
  <c r="O44" i="68" l="1"/>
  <c r="O44" i="69" s="1"/>
  <c r="Q24" i="63"/>
  <c r="Q24" i="67" s="1"/>
  <c r="Q4" i="63"/>
  <c r="Q4" i="67" s="1"/>
  <c r="N23" i="68"/>
  <c r="N10" i="68"/>
  <c r="N12" i="68"/>
  <c r="M3" i="69"/>
  <c r="N7" i="68"/>
  <c r="N14" i="68"/>
  <c r="N13" i="68"/>
  <c r="L10" i="70"/>
  <c r="L11" i="70"/>
  <c r="N6" i="68"/>
  <c r="N8" i="68"/>
  <c r="N3" i="68"/>
  <c r="N2" i="68"/>
  <c r="N2" i="69" s="1"/>
  <c r="N9" i="68"/>
  <c r="N4" i="68"/>
  <c r="N11" i="68"/>
  <c r="N5" i="68"/>
  <c r="L3" i="70"/>
  <c r="L6" i="70"/>
  <c r="L13" i="70"/>
  <c r="L7" i="70"/>
  <c r="L4" i="70"/>
  <c r="L5" i="70"/>
  <c r="L14" i="70"/>
  <c r="L2" i="70"/>
  <c r="L8" i="70"/>
  <c r="L12" i="70"/>
  <c r="L9" i="70"/>
  <c r="N28" i="68"/>
  <c r="M6" i="69"/>
  <c r="M4" i="69"/>
  <c r="M5" i="69"/>
  <c r="M9" i="69"/>
  <c r="M14" i="69"/>
  <c r="M7" i="69"/>
  <c r="M12" i="69"/>
  <c r="M8" i="69"/>
  <c r="M10" i="69"/>
  <c r="M11" i="69"/>
  <c r="M13" i="69"/>
  <c r="Q9" i="63"/>
  <c r="Q9" i="67" s="1"/>
  <c r="N27" i="68"/>
  <c r="R40" i="63"/>
  <c r="R40" i="67" s="1"/>
  <c r="N25" i="68"/>
  <c r="M44" i="70"/>
  <c r="M53" i="70"/>
  <c r="N47" i="69"/>
  <c r="O55" i="68"/>
  <c r="N51" i="69"/>
  <c r="M51" i="70"/>
  <c r="M54" i="70"/>
  <c r="N49" i="69"/>
  <c r="M55" i="70"/>
  <c r="N53" i="69"/>
  <c r="M48" i="70"/>
  <c r="O46" i="68"/>
  <c r="N48" i="69"/>
  <c r="N55" i="69"/>
  <c r="M47" i="70"/>
  <c r="M50" i="70"/>
  <c r="M49" i="70"/>
  <c r="M52" i="70"/>
  <c r="O52" i="68"/>
  <c r="N45" i="69"/>
  <c r="O51" i="68"/>
  <c r="O48" i="68"/>
  <c r="N54" i="69"/>
  <c r="M46" i="70"/>
  <c r="O49" i="68"/>
  <c r="O53" i="68"/>
  <c r="O50" i="68"/>
  <c r="M45" i="70"/>
  <c r="Q54" i="63"/>
  <c r="P54" i="67"/>
  <c r="O54" i="68"/>
  <c r="N46" i="69"/>
  <c r="O47" i="68"/>
  <c r="N52" i="69"/>
  <c r="O45" i="68"/>
  <c r="N50" i="69"/>
  <c r="P45" i="67"/>
  <c r="Q45" i="63"/>
  <c r="N33" i="69"/>
  <c r="M33" i="70"/>
  <c r="M42" i="70"/>
  <c r="N36" i="69"/>
  <c r="N42" i="69"/>
  <c r="M41" i="70"/>
  <c r="M39" i="70"/>
  <c r="M35" i="70"/>
  <c r="N32" i="69"/>
  <c r="N37" i="69"/>
  <c r="O40" i="68"/>
  <c r="N34" i="69"/>
  <c r="N38" i="69"/>
  <c r="M38" i="70"/>
  <c r="M34" i="70"/>
  <c r="O32" i="68"/>
  <c r="O33" i="68"/>
  <c r="O38" i="68"/>
  <c r="N40" i="69"/>
  <c r="O31" i="68"/>
  <c r="O31" i="69" s="1"/>
  <c r="N35" i="69"/>
  <c r="O42" i="68"/>
  <c r="N41" i="69"/>
  <c r="M32" i="70"/>
  <c r="P37" i="67"/>
  <c r="Q37" i="63"/>
  <c r="M36" i="70"/>
  <c r="M37" i="70"/>
  <c r="O36" i="68"/>
  <c r="N39" i="69"/>
  <c r="O37" i="68"/>
  <c r="O35" i="68"/>
  <c r="M40" i="70"/>
  <c r="M31" i="70"/>
  <c r="O41" i="68"/>
  <c r="O34" i="68"/>
  <c r="O39" i="68"/>
  <c r="P38" i="67"/>
  <c r="Q38" i="63"/>
  <c r="N26" i="68"/>
  <c r="L29" i="70"/>
  <c r="L27" i="70"/>
  <c r="M23" i="69"/>
  <c r="M26" i="69"/>
  <c r="L23" i="70"/>
  <c r="M18" i="69"/>
  <c r="M20" i="69"/>
  <c r="L21" i="70"/>
  <c r="L22" i="70"/>
  <c r="L19" i="70"/>
  <c r="L25" i="70"/>
  <c r="L18" i="70"/>
  <c r="M29" i="69"/>
  <c r="L24" i="70"/>
  <c r="M21" i="69"/>
  <c r="M28" i="69"/>
  <c r="M25" i="69"/>
  <c r="M24" i="69"/>
  <c r="N20" i="68"/>
  <c r="N18" i="68"/>
  <c r="N24" i="68"/>
  <c r="M19" i="69"/>
  <c r="L26" i="70"/>
  <c r="M27" i="69"/>
  <c r="N21" i="68"/>
  <c r="N29" i="68"/>
  <c r="M22" i="69"/>
  <c r="N19" i="68"/>
  <c r="L17" i="70"/>
  <c r="L28" i="70"/>
  <c r="N17" i="68"/>
  <c r="N17" i="69" s="1"/>
  <c r="L20" i="70"/>
  <c r="O21" i="67"/>
  <c r="P21" i="63"/>
  <c r="O18" i="67"/>
  <c r="P18" i="63"/>
  <c r="N22" i="68"/>
  <c r="O6" i="67"/>
  <c r="P6" i="63"/>
  <c r="O10" i="67"/>
  <c r="P10" i="63"/>
  <c r="O14" i="67"/>
  <c r="P14" i="63"/>
  <c r="Q41" i="67"/>
  <c r="R41" i="63"/>
  <c r="P28" i="63"/>
  <c r="P28" i="67" s="1"/>
  <c r="R39" i="63"/>
  <c r="R39" i="67" s="1"/>
  <c r="R47" i="63"/>
  <c r="R47" i="67" s="1"/>
  <c r="Q17" i="63"/>
  <c r="Q17" i="67" s="1"/>
  <c r="Q3" i="63"/>
  <c r="Q3" i="67" s="1"/>
  <c r="Q5" i="63"/>
  <c r="Q5" i="67" s="1"/>
  <c r="Q11" i="63"/>
  <c r="Q11" i="67" s="1"/>
  <c r="Q27" i="63"/>
  <c r="Q27" i="67" s="1"/>
  <c r="Q20" i="63"/>
  <c r="Q20" i="67" s="1"/>
  <c r="R55" i="63"/>
  <c r="R55" i="67" s="1"/>
  <c r="R46" i="63"/>
  <c r="R46" i="67" s="1"/>
  <c r="R32" i="63"/>
  <c r="R32" i="67" s="1"/>
  <c r="R49" i="63"/>
  <c r="R49" i="67" s="1"/>
  <c r="R34" i="63"/>
  <c r="R34" i="67" s="1"/>
  <c r="Q53" i="63"/>
  <c r="Q53" i="67" s="1"/>
  <c r="Q44" i="63"/>
  <c r="Q44" i="67" s="1"/>
  <c r="Q51" i="63"/>
  <c r="Q51" i="67" s="1"/>
  <c r="Q52" i="63"/>
  <c r="Q52" i="67" s="1"/>
  <c r="Q48" i="63"/>
  <c r="Q48" i="67" s="1"/>
  <c r="Q50" i="63"/>
  <c r="Q50" i="67" s="1"/>
  <c r="Q35" i="63"/>
  <c r="Q35" i="67" s="1"/>
  <c r="Q31" i="63"/>
  <c r="Q31" i="67" s="1"/>
  <c r="Q33" i="63"/>
  <c r="Q33" i="67" s="1"/>
  <c r="Q36" i="63"/>
  <c r="Q36" i="67" s="1"/>
  <c r="Q42" i="63"/>
  <c r="Q42" i="67" s="1"/>
  <c r="P26" i="63"/>
  <c r="P26" i="67" s="1"/>
  <c r="P22" i="63"/>
  <c r="P22" i="67" s="1"/>
  <c r="P19" i="63"/>
  <c r="P19" i="67" s="1"/>
  <c r="P29" i="63"/>
  <c r="P29" i="67" s="1"/>
  <c r="P23" i="63"/>
  <c r="P23" i="67" s="1"/>
  <c r="P25" i="63"/>
  <c r="P25" i="67" s="1"/>
  <c r="P15" i="67"/>
  <c r="P12" i="63"/>
  <c r="P12" i="67" s="1"/>
  <c r="P13" i="63"/>
  <c r="P13" i="67" s="1"/>
  <c r="P7" i="63"/>
  <c r="P7" i="67" s="1"/>
  <c r="Q2" i="63"/>
  <c r="Q2" i="67" s="1"/>
  <c r="R8" i="63"/>
  <c r="R8" i="67" s="1"/>
  <c r="U34" i="64"/>
  <c r="S38" i="64"/>
  <c r="S51" i="64"/>
  <c r="S54" i="64"/>
  <c r="S42" i="64"/>
  <c r="W45" i="64"/>
  <c r="U36" i="64"/>
  <c r="U46" i="64"/>
  <c r="V50" i="64"/>
  <c r="U37" i="64"/>
  <c r="U35" i="64"/>
  <c r="T49" i="64"/>
  <c r="T55" i="64"/>
  <c r="T47" i="64"/>
  <c r="T53" i="64"/>
  <c r="U33" i="64"/>
  <c r="U31" i="64"/>
  <c r="U32" i="64"/>
  <c r="U41" i="64"/>
  <c r="U39" i="64"/>
  <c r="U40" i="64"/>
  <c r="V52" i="64"/>
  <c r="U44" i="64"/>
  <c r="DM1" i="59"/>
  <c r="P38" i="68" l="1"/>
  <c r="P36" i="68"/>
  <c r="P41" i="68"/>
  <c r="R4" i="63"/>
  <c r="R4" i="67" s="1"/>
  <c r="R24" i="63"/>
  <c r="R24" i="67" s="1"/>
  <c r="O10" i="68"/>
  <c r="O12" i="68"/>
  <c r="N4" i="69"/>
  <c r="O14" i="68"/>
  <c r="O6" i="68"/>
  <c r="O8" i="68"/>
  <c r="O5" i="68"/>
  <c r="O4" i="68"/>
  <c r="O2" i="68"/>
  <c r="O9" i="68"/>
  <c r="O11" i="68"/>
  <c r="O3" i="68"/>
  <c r="M5" i="70"/>
  <c r="M2" i="70"/>
  <c r="O7" i="68"/>
  <c r="O13" i="68"/>
  <c r="M7" i="70"/>
  <c r="M8" i="70"/>
  <c r="M3" i="70"/>
  <c r="M14" i="70"/>
  <c r="M13" i="70"/>
  <c r="M12" i="70"/>
  <c r="M4" i="70"/>
  <c r="M6" i="70"/>
  <c r="M11" i="70"/>
  <c r="M9" i="70"/>
  <c r="M10" i="70"/>
  <c r="O20" i="68"/>
  <c r="N14" i="69"/>
  <c r="N3" i="69"/>
  <c r="N10" i="69"/>
  <c r="N11" i="69"/>
  <c r="N13" i="69"/>
  <c r="N5" i="69"/>
  <c r="N6" i="69"/>
  <c r="N12" i="69"/>
  <c r="N9" i="69"/>
  <c r="N7" i="69"/>
  <c r="R9" i="63"/>
  <c r="R9" i="67" s="1"/>
  <c r="N8" i="69"/>
  <c r="O2" i="69"/>
  <c r="S40" i="63"/>
  <c r="S40" i="67" s="1"/>
  <c r="N53" i="70"/>
  <c r="N44" i="70"/>
  <c r="N48" i="70"/>
  <c r="N54" i="70"/>
  <c r="P53" i="68"/>
  <c r="N55" i="70"/>
  <c r="N52" i="70"/>
  <c r="O47" i="69"/>
  <c r="N50" i="70"/>
  <c r="N51" i="70"/>
  <c r="N45" i="70"/>
  <c r="O52" i="69"/>
  <c r="O50" i="69"/>
  <c r="N46" i="70"/>
  <c r="N49" i="70"/>
  <c r="P54" i="68"/>
  <c r="N47" i="70"/>
  <c r="P44" i="68"/>
  <c r="P44" i="69" s="1"/>
  <c r="O54" i="69"/>
  <c r="O49" i="69"/>
  <c r="O51" i="69"/>
  <c r="P52" i="68"/>
  <c r="P45" i="68"/>
  <c r="Q45" i="67"/>
  <c r="R45" i="63"/>
  <c r="P46" i="68"/>
  <c r="P48" i="68"/>
  <c r="O55" i="69"/>
  <c r="P50" i="68"/>
  <c r="P51" i="68"/>
  <c r="O45" i="69"/>
  <c r="R54" i="63"/>
  <c r="Q54" i="67"/>
  <c r="O46" i="69"/>
  <c r="O53" i="69"/>
  <c r="P47" i="68"/>
  <c r="P55" i="68"/>
  <c r="P49" i="68"/>
  <c r="O48" i="69"/>
  <c r="N38" i="70"/>
  <c r="N35" i="70"/>
  <c r="N42" i="70"/>
  <c r="N33" i="70"/>
  <c r="P40" i="68"/>
  <c r="P31" i="68"/>
  <c r="P31" i="69" s="1"/>
  <c r="P37" i="68"/>
  <c r="P39" i="68"/>
  <c r="P32" i="68"/>
  <c r="N34" i="70"/>
  <c r="N36" i="70"/>
  <c r="N32" i="70"/>
  <c r="P34" i="68"/>
  <c r="O41" i="69"/>
  <c r="N37" i="70"/>
  <c r="O33" i="69"/>
  <c r="N39" i="70"/>
  <c r="N40" i="70"/>
  <c r="O36" i="69"/>
  <c r="P33" i="68"/>
  <c r="N41" i="70"/>
  <c r="O39" i="69"/>
  <c r="N31" i="70"/>
  <c r="P35" i="68"/>
  <c r="P42" i="68"/>
  <c r="O32" i="69"/>
  <c r="O34" i="69"/>
  <c r="O35" i="69"/>
  <c r="O40" i="69"/>
  <c r="O37" i="69"/>
  <c r="R38" i="63"/>
  <c r="Q38" i="67"/>
  <c r="Q37" i="67"/>
  <c r="R37" i="63"/>
  <c r="O38" i="69"/>
  <c r="O42" i="69"/>
  <c r="M28" i="70"/>
  <c r="N27" i="69"/>
  <c r="M27" i="70"/>
  <c r="M24" i="70"/>
  <c r="M17" i="70"/>
  <c r="M22" i="70"/>
  <c r="M23" i="70"/>
  <c r="M18" i="70"/>
  <c r="M21" i="70"/>
  <c r="M26" i="70"/>
  <c r="M29" i="70"/>
  <c r="N29" i="69"/>
  <c r="M25" i="70"/>
  <c r="O28" i="68"/>
  <c r="N26" i="69"/>
  <c r="M20" i="70"/>
  <c r="O21" i="68"/>
  <c r="M19" i="70"/>
  <c r="O19" i="68"/>
  <c r="O17" i="68"/>
  <c r="O17" i="69" s="1"/>
  <c r="O24" i="68"/>
  <c r="N25" i="69"/>
  <c r="N20" i="69"/>
  <c r="N19" i="69"/>
  <c r="O29" i="68"/>
  <c r="N23" i="69"/>
  <c r="O22" i="68"/>
  <c r="P21" i="67"/>
  <c r="Q21" i="63"/>
  <c r="N28" i="69"/>
  <c r="O18" i="68"/>
  <c r="O25" i="68"/>
  <c r="O26" i="68"/>
  <c r="N24" i="69"/>
  <c r="N18" i="69"/>
  <c r="O27" i="68"/>
  <c r="N22" i="69"/>
  <c r="N21" i="69"/>
  <c r="O23" i="68"/>
  <c r="P18" i="67"/>
  <c r="Q18" i="63"/>
  <c r="P14" i="67"/>
  <c r="Q14" i="63"/>
  <c r="P6" i="67"/>
  <c r="Q6" i="63"/>
  <c r="P10" i="67"/>
  <c r="Q10" i="63"/>
  <c r="R41" i="67"/>
  <c r="S41" i="63"/>
  <c r="Q28" i="63"/>
  <c r="Q28" i="67" s="1"/>
  <c r="S47" i="63"/>
  <c r="S47" i="67" s="1"/>
  <c r="S39" i="63"/>
  <c r="S39" i="67" s="1"/>
  <c r="R11" i="63"/>
  <c r="R11" i="67" s="1"/>
  <c r="R3" i="63"/>
  <c r="R3" i="67" s="1"/>
  <c r="R20" i="63"/>
  <c r="R20" i="67" s="1"/>
  <c r="R27" i="63"/>
  <c r="R27" i="67" s="1"/>
  <c r="R5" i="63"/>
  <c r="R5" i="67" s="1"/>
  <c r="R17" i="63"/>
  <c r="R17" i="67" s="1"/>
  <c r="S49" i="63"/>
  <c r="S49" i="67" s="1"/>
  <c r="S32" i="63"/>
  <c r="S32" i="67" s="1"/>
  <c r="S55" i="63"/>
  <c r="S55" i="67" s="1"/>
  <c r="S34" i="63"/>
  <c r="S34" i="67" s="1"/>
  <c r="S46" i="63"/>
  <c r="S46" i="67" s="1"/>
  <c r="R50" i="63"/>
  <c r="R50" i="67" s="1"/>
  <c r="R52" i="63"/>
  <c r="R52" i="67" s="1"/>
  <c r="R44" i="63"/>
  <c r="R44" i="67" s="1"/>
  <c r="R48" i="63"/>
  <c r="R48" i="67" s="1"/>
  <c r="R51" i="63"/>
  <c r="R51" i="67" s="1"/>
  <c r="R53" i="63"/>
  <c r="R53" i="67" s="1"/>
  <c r="R35" i="63"/>
  <c r="R35" i="67" s="1"/>
  <c r="R31" i="63"/>
  <c r="R31" i="67" s="1"/>
  <c r="R33" i="63"/>
  <c r="R33" i="67" s="1"/>
  <c r="R36" i="63"/>
  <c r="R36" i="67" s="1"/>
  <c r="R42" i="63"/>
  <c r="R42" i="67" s="1"/>
  <c r="Q25" i="63"/>
  <c r="Q25" i="67" s="1"/>
  <c r="Q23" i="63"/>
  <c r="Q23" i="67" s="1"/>
  <c r="Q22" i="63"/>
  <c r="Q22" i="67" s="1"/>
  <c r="Q29" i="63"/>
  <c r="Q29" i="67" s="1"/>
  <c r="Q19" i="63"/>
  <c r="Q19" i="67" s="1"/>
  <c r="Q26" i="63"/>
  <c r="Q26" i="67" s="1"/>
  <c r="Q15" i="67"/>
  <c r="Q12" i="63"/>
  <c r="Q12" i="67" s="1"/>
  <c r="Q13" i="63"/>
  <c r="Q13" i="67" s="1"/>
  <c r="Q7" i="63"/>
  <c r="Q7" i="67" s="1"/>
  <c r="S8" i="63"/>
  <c r="S8" i="67" s="1"/>
  <c r="S4" i="63"/>
  <c r="S4" i="67" s="1"/>
  <c r="R2" i="63"/>
  <c r="R2" i="67" s="1"/>
  <c r="T54" i="64"/>
  <c r="T51" i="64"/>
  <c r="T38" i="64"/>
  <c r="T42" i="64"/>
  <c r="V34" i="64"/>
  <c r="V44" i="64"/>
  <c r="V40" i="64"/>
  <c r="V41" i="64"/>
  <c r="V31" i="64"/>
  <c r="U53" i="64"/>
  <c r="U47" i="64"/>
  <c r="U55" i="64"/>
  <c r="V35" i="64"/>
  <c r="W50" i="64"/>
  <c r="V36" i="64"/>
  <c r="W52" i="64"/>
  <c r="V39" i="64"/>
  <c r="V32" i="64"/>
  <c r="V33" i="64"/>
  <c r="U49" i="64"/>
  <c r="V37" i="64"/>
  <c r="V46" i="64"/>
  <c r="X45" i="64"/>
  <c r="DT1" i="59"/>
  <c r="Q47" i="68" l="1"/>
  <c r="S24" i="63"/>
  <c r="S24" i="67" s="1"/>
  <c r="P10" i="68"/>
  <c r="P29" i="68"/>
  <c r="P12" i="68"/>
  <c r="P14" i="68"/>
  <c r="N10" i="70"/>
  <c r="P7" i="68"/>
  <c r="P6" i="68"/>
  <c r="P4" i="68"/>
  <c r="P5" i="68"/>
  <c r="P2" i="68"/>
  <c r="P2" i="69" s="1"/>
  <c r="P8" i="68"/>
  <c r="P11" i="68"/>
  <c r="P9" i="68"/>
  <c r="P3" i="68"/>
  <c r="P13" i="68"/>
  <c r="N4" i="70"/>
  <c r="N9" i="70"/>
  <c r="N2" i="70"/>
  <c r="N3" i="70"/>
  <c r="N8" i="70"/>
  <c r="N11" i="70"/>
  <c r="N14" i="70"/>
  <c r="N6" i="70"/>
  <c r="N7" i="70"/>
  <c r="N5" i="70"/>
  <c r="N13" i="70"/>
  <c r="N12" i="70"/>
  <c r="S9" i="63"/>
  <c r="S9" i="67" s="1"/>
  <c r="O11" i="69"/>
  <c r="O5" i="69"/>
  <c r="O4" i="69"/>
  <c r="O3" i="69"/>
  <c r="O7" i="69"/>
  <c r="O12" i="69"/>
  <c r="O13" i="69"/>
  <c r="O9" i="69"/>
  <c r="O6" i="69"/>
  <c r="O10" i="69"/>
  <c r="O8" i="69"/>
  <c r="O14" i="69"/>
  <c r="T40" i="63"/>
  <c r="T40" i="67" s="1"/>
  <c r="P21" i="68"/>
  <c r="P25" i="68"/>
  <c r="P22" i="68"/>
  <c r="O44" i="70"/>
  <c r="O52" i="70"/>
  <c r="Q48" i="68"/>
  <c r="Q55" i="68"/>
  <c r="Q53" i="68"/>
  <c r="Q50" i="68"/>
  <c r="Q49" i="68"/>
  <c r="Q46" i="68"/>
  <c r="Q52" i="68"/>
  <c r="P49" i="69"/>
  <c r="O48" i="70"/>
  <c r="O50" i="70"/>
  <c r="P47" i="69"/>
  <c r="O53" i="70"/>
  <c r="P53" i="69"/>
  <c r="P50" i="69"/>
  <c r="P45" i="69"/>
  <c r="P55" i="69"/>
  <c r="P52" i="69"/>
  <c r="P48" i="69"/>
  <c r="O51" i="70"/>
  <c r="Q54" i="68"/>
  <c r="Q45" i="68"/>
  <c r="O49" i="70"/>
  <c r="P54" i="69"/>
  <c r="P51" i="69"/>
  <c r="P46" i="69"/>
  <c r="R54" i="67"/>
  <c r="S54" i="63"/>
  <c r="R45" i="67"/>
  <c r="S45" i="63"/>
  <c r="O54" i="70"/>
  <c r="Q44" i="68"/>
  <c r="Q44" i="69" s="1"/>
  <c r="O55" i="70"/>
  <c r="Q51" i="68"/>
  <c r="O45" i="70"/>
  <c r="O47" i="70"/>
  <c r="O46" i="70"/>
  <c r="P32" i="69"/>
  <c r="O37" i="70"/>
  <c r="O38" i="70"/>
  <c r="P38" i="69"/>
  <c r="Q42" i="68"/>
  <c r="P41" i="69"/>
  <c r="P42" i="69"/>
  <c r="Q32" i="68"/>
  <c r="O35" i="70"/>
  <c r="Q35" i="68"/>
  <c r="Q41" i="68"/>
  <c r="O36" i="70"/>
  <c r="P39" i="69"/>
  <c r="O32" i="70"/>
  <c r="P36" i="69"/>
  <c r="O42" i="70"/>
  <c r="O33" i="70"/>
  <c r="P34" i="69"/>
  <c r="P33" i="69"/>
  <c r="Q38" i="68"/>
  <c r="O40" i="70"/>
  <c r="Q39" i="68"/>
  <c r="Q31" i="68"/>
  <c r="Q31" i="69" s="1"/>
  <c r="P37" i="69"/>
  <c r="P35" i="69"/>
  <c r="Q37" i="68"/>
  <c r="P40" i="69"/>
  <c r="Q33" i="68"/>
  <c r="O39" i="70"/>
  <c r="R38" i="67"/>
  <c r="S38" i="63"/>
  <c r="O34" i="70"/>
  <c r="R37" i="67"/>
  <c r="S37" i="63"/>
  <c r="O31" i="70"/>
  <c r="O41" i="70"/>
  <c r="Q36" i="68"/>
  <c r="Q34" i="68"/>
  <c r="Q40" i="68"/>
  <c r="P26" i="68"/>
  <c r="N22" i="70"/>
  <c r="N25" i="70"/>
  <c r="N26" i="70"/>
  <c r="N29" i="70"/>
  <c r="P18" i="68"/>
  <c r="P28" i="68"/>
  <c r="P23" i="68"/>
  <c r="P20" i="68"/>
  <c r="P27" i="68"/>
  <c r="N17" i="70"/>
  <c r="N28" i="70"/>
  <c r="P24" i="68"/>
  <c r="O23" i="69"/>
  <c r="N24" i="70"/>
  <c r="O26" i="69"/>
  <c r="O22" i="69"/>
  <c r="O18" i="69"/>
  <c r="P17" i="68"/>
  <c r="P17" i="69" s="1"/>
  <c r="N19" i="70"/>
  <c r="P19" i="68"/>
  <c r="O25" i="69"/>
  <c r="N23" i="70"/>
  <c r="N18" i="70"/>
  <c r="O19" i="69"/>
  <c r="O21" i="69"/>
  <c r="O29" i="69"/>
  <c r="Q21" i="67"/>
  <c r="R21" i="63"/>
  <c r="N21" i="70"/>
  <c r="N20" i="70"/>
  <c r="O28" i="69"/>
  <c r="Q18" i="67"/>
  <c r="R18" i="63"/>
  <c r="O20" i="69"/>
  <c r="O27" i="69"/>
  <c r="N27" i="70"/>
  <c r="O24" i="69"/>
  <c r="Q10" i="67"/>
  <c r="R10" i="63"/>
  <c r="Q14" i="67"/>
  <c r="R14" i="63"/>
  <c r="Q6" i="67"/>
  <c r="R6" i="63"/>
  <c r="S41" i="67"/>
  <c r="T41" i="63"/>
  <c r="R28" i="63"/>
  <c r="T47" i="63"/>
  <c r="T47" i="67" s="1"/>
  <c r="T39" i="63"/>
  <c r="T39" i="67" s="1"/>
  <c r="S17" i="63"/>
  <c r="S17" i="67" s="1"/>
  <c r="S27" i="63"/>
  <c r="S27" i="67" s="1"/>
  <c r="S3" i="63"/>
  <c r="S3" i="67" s="1"/>
  <c r="S5" i="63"/>
  <c r="S5" i="67" s="1"/>
  <c r="S20" i="63"/>
  <c r="S20" i="67" s="1"/>
  <c r="S11" i="63"/>
  <c r="S11" i="67" s="1"/>
  <c r="T55" i="63"/>
  <c r="T55" i="67" s="1"/>
  <c r="T49" i="63"/>
  <c r="T49" i="67" s="1"/>
  <c r="T46" i="63"/>
  <c r="T46" i="67" s="1"/>
  <c r="T34" i="63"/>
  <c r="T34" i="67" s="1"/>
  <c r="T32" i="63"/>
  <c r="T32" i="67" s="1"/>
  <c r="S53" i="63"/>
  <c r="S53" i="67" s="1"/>
  <c r="S48" i="63"/>
  <c r="S48" i="67" s="1"/>
  <c r="S52" i="63"/>
  <c r="S52" i="67" s="1"/>
  <c r="S51" i="63"/>
  <c r="S51" i="67" s="1"/>
  <c r="S44" i="63"/>
  <c r="S44" i="67" s="1"/>
  <c r="S50" i="63"/>
  <c r="S50" i="67" s="1"/>
  <c r="S35" i="63"/>
  <c r="S35" i="67" s="1"/>
  <c r="S31" i="63"/>
  <c r="S31" i="67" s="1"/>
  <c r="S33" i="63"/>
  <c r="S33" i="67" s="1"/>
  <c r="S36" i="63"/>
  <c r="S36" i="67" s="1"/>
  <c r="S42" i="63"/>
  <c r="S42" i="67" s="1"/>
  <c r="R19" i="63"/>
  <c r="R19" i="67" s="1"/>
  <c r="R22" i="63"/>
  <c r="R22" i="67" s="1"/>
  <c r="R25" i="63"/>
  <c r="R25" i="67" s="1"/>
  <c r="R26" i="63"/>
  <c r="R26" i="67" s="1"/>
  <c r="R29" i="63"/>
  <c r="R29" i="67" s="1"/>
  <c r="R23" i="63"/>
  <c r="R23" i="67" s="1"/>
  <c r="R15" i="67"/>
  <c r="R12" i="63"/>
  <c r="R12" i="67" s="1"/>
  <c r="R13" i="63"/>
  <c r="R13" i="67" s="1"/>
  <c r="R7" i="63"/>
  <c r="R7" i="67" s="1"/>
  <c r="T4" i="63"/>
  <c r="T4" i="67" s="1"/>
  <c r="S2" i="63"/>
  <c r="S2" i="67" s="1"/>
  <c r="T8" i="63"/>
  <c r="T8" i="67" s="1"/>
  <c r="U42" i="64"/>
  <c r="U51" i="64"/>
  <c r="W34" i="64"/>
  <c r="U38" i="64"/>
  <c r="U54" i="64"/>
  <c r="Y45" i="64"/>
  <c r="W37" i="64"/>
  <c r="W33" i="64"/>
  <c r="X52" i="64"/>
  <c r="X50" i="64"/>
  <c r="V55" i="64"/>
  <c r="V53" i="64"/>
  <c r="W40" i="64"/>
  <c r="W46" i="64"/>
  <c r="V49" i="64"/>
  <c r="W32" i="64"/>
  <c r="W39" i="64"/>
  <c r="W36" i="64"/>
  <c r="W35" i="64"/>
  <c r="V47" i="64"/>
  <c r="W31" i="64"/>
  <c r="W41" i="64"/>
  <c r="W44" i="64"/>
  <c r="EA1" i="59"/>
  <c r="T24" i="63" l="1"/>
  <c r="T24" i="67" s="1"/>
  <c r="R46" i="68"/>
  <c r="Q26" i="68"/>
  <c r="Q10" i="68"/>
  <c r="U40" i="63"/>
  <c r="U40" i="67" s="1"/>
  <c r="Q28" i="68"/>
  <c r="P3" i="69"/>
  <c r="Q12" i="68"/>
  <c r="Q14" i="68"/>
  <c r="Q6" i="68"/>
  <c r="Q8" i="68"/>
  <c r="Q3" i="68"/>
  <c r="Q5" i="68"/>
  <c r="Q9" i="68"/>
  <c r="Q4" i="68"/>
  <c r="Q11" i="68"/>
  <c r="Q2" i="68"/>
  <c r="Q2" i="69" s="1"/>
  <c r="Q13" i="68"/>
  <c r="Q7" i="68"/>
  <c r="O3" i="70"/>
  <c r="O8" i="70"/>
  <c r="O6" i="70"/>
  <c r="O7" i="70"/>
  <c r="O2" i="70"/>
  <c r="O13" i="70"/>
  <c r="O5" i="70"/>
  <c r="O10" i="70"/>
  <c r="O9" i="70"/>
  <c r="O4" i="70"/>
  <c r="O14" i="70"/>
  <c r="O12" i="70"/>
  <c r="O11" i="70"/>
  <c r="T9" i="63"/>
  <c r="T9" i="67" s="1"/>
  <c r="P9" i="69"/>
  <c r="P12" i="69"/>
  <c r="P13" i="69"/>
  <c r="P11" i="69"/>
  <c r="P4" i="69"/>
  <c r="P6" i="69"/>
  <c r="P8" i="69"/>
  <c r="P7" i="69"/>
  <c r="P5" i="69"/>
  <c r="P10" i="69"/>
  <c r="P14" i="69"/>
  <c r="P48" i="70"/>
  <c r="P44" i="70"/>
  <c r="Q49" i="69"/>
  <c r="Q46" i="69"/>
  <c r="P47" i="70"/>
  <c r="Q50" i="69"/>
  <c r="R48" i="68"/>
  <c r="Q48" i="69"/>
  <c r="Q55" i="69"/>
  <c r="R50" i="68"/>
  <c r="Q47" i="69"/>
  <c r="Q52" i="69"/>
  <c r="Q45" i="69"/>
  <c r="P51" i="70"/>
  <c r="P54" i="70"/>
  <c r="P53" i="70"/>
  <c r="R54" i="68"/>
  <c r="P50" i="70"/>
  <c r="P45" i="70"/>
  <c r="P46" i="70"/>
  <c r="P55" i="70"/>
  <c r="P52" i="70"/>
  <c r="R55" i="68"/>
  <c r="R51" i="68"/>
  <c r="Q54" i="69"/>
  <c r="Q53" i="69"/>
  <c r="R49" i="68"/>
  <c r="Q51" i="69"/>
  <c r="S45" i="67"/>
  <c r="T45" i="63"/>
  <c r="R53" i="68"/>
  <c r="R45" i="68"/>
  <c r="R47" i="68"/>
  <c r="R52" i="68"/>
  <c r="R44" i="68"/>
  <c r="R44" i="69" s="1"/>
  <c r="P49" i="70"/>
  <c r="S54" i="67"/>
  <c r="S54" i="68" s="1"/>
  <c r="T54" i="63"/>
  <c r="P37" i="70"/>
  <c r="P35" i="70"/>
  <c r="P38" i="70"/>
  <c r="Q34" i="69"/>
  <c r="Q38" i="69"/>
  <c r="Q35" i="69"/>
  <c r="Q32" i="69"/>
  <c r="Q40" i="69"/>
  <c r="Q42" i="69"/>
  <c r="R34" i="68"/>
  <c r="P33" i="70"/>
  <c r="Q33" i="69"/>
  <c r="P40" i="70"/>
  <c r="R41" i="68"/>
  <c r="P42" i="70"/>
  <c r="P36" i="70"/>
  <c r="R32" i="68"/>
  <c r="P39" i="70"/>
  <c r="P41" i="70"/>
  <c r="R37" i="68"/>
  <c r="P31" i="70"/>
  <c r="P34" i="70"/>
  <c r="P32" i="70"/>
  <c r="Q39" i="69"/>
  <c r="R31" i="68"/>
  <c r="R33" i="68"/>
  <c r="Q41" i="69"/>
  <c r="R38" i="68"/>
  <c r="Q36" i="69"/>
  <c r="R35" i="68"/>
  <c r="Q37" i="69"/>
  <c r="R39" i="68"/>
  <c r="R36" i="68"/>
  <c r="R42" i="68"/>
  <c r="S38" i="67"/>
  <c r="T38" i="63"/>
  <c r="R40" i="68"/>
  <c r="S37" i="67"/>
  <c r="T37" i="63"/>
  <c r="Q29" i="68"/>
  <c r="O21" i="70"/>
  <c r="P29" i="69"/>
  <c r="P27" i="69"/>
  <c r="P25" i="69"/>
  <c r="O22" i="70"/>
  <c r="P28" i="69"/>
  <c r="P19" i="69"/>
  <c r="O24" i="70"/>
  <c r="P20" i="69"/>
  <c r="P18" i="69"/>
  <c r="O29" i="70"/>
  <c r="P23" i="69"/>
  <c r="P22" i="69"/>
  <c r="O23" i="70"/>
  <c r="P26" i="69"/>
  <c r="P21" i="69"/>
  <c r="P24" i="69"/>
  <c r="Q18" i="68"/>
  <c r="O25" i="70"/>
  <c r="R21" i="67"/>
  <c r="S21" i="63"/>
  <c r="O19" i="70"/>
  <c r="O27" i="70"/>
  <c r="Q24" i="68"/>
  <c r="Q20" i="68"/>
  <c r="Q23" i="68"/>
  <c r="Q17" i="68"/>
  <c r="Q17" i="69" s="1"/>
  <c r="O18" i="70"/>
  <c r="O28" i="70"/>
  <c r="O20" i="70"/>
  <c r="Q27" i="68"/>
  <c r="Q19" i="68"/>
  <c r="O17" i="70"/>
  <c r="Q21" i="68"/>
  <c r="O26" i="70"/>
  <c r="Q25" i="68"/>
  <c r="Q22" i="68"/>
  <c r="R18" i="67"/>
  <c r="S18" i="63"/>
  <c r="R14" i="67"/>
  <c r="S14" i="63"/>
  <c r="R6" i="67"/>
  <c r="S6" i="63"/>
  <c r="R10" i="67"/>
  <c r="S10" i="63"/>
  <c r="T41" i="67"/>
  <c r="U41" i="63"/>
  <c r="R28" i="67"/>
  <c r="S28" i="63"/>
  <c r="U39" i="63"/>
  <c r="U39" i="67" s="1"/>
  <c r="U47" i="63"/>
  <c r="U47" i="67" s="1"/>
  <c r="T11" i="63"/>
  <c r="T11" i="67" s="1"/>
  <c r="T27" i="63"/>
  <c r="T27" i="67" s="1"/>
  <c r="T5" i="63"/>
  <c r="T5" i="67" s="1"/>
  <c r="T20" i="63"/>
  <c r="T20" i="67" s="1"/>
  <c r="T3" i="63"/>
  <c r="T3" i="67" s="1"/>
  <c r="T17" i="63"/>
  <c r="T17" i="67" s="1"/>
  <c r="U32" i="63"/>
  <c r="U32" i="67" s="1"/>
  <c r="U46" i="63"/>
  <c r="U46" i="67" s="1"/>
  <c r="U55" i="63"/>
  <c r="U55" i="67" s="1"/>
  <c r="U34" i="63"/>
  <c r="U34" i="67" s="1"/>
  <c r="U49" i="63"/>
  <c r="U49" i="67" s="1"/>
  <c r="T50" i="63"/>
  <c r="T50" i="67" s="1"/>
  <c r="T51" i="63"/>
  <c r="T51" i="67" s="1"/>
  <c r="T48" i="63"/>
  <c r="T48" i="67" s="1"/>
  <c r="T44" i="63"/>
  <c r="T44" i="67" s="1"/>
  <c r="T52" i="63"/>
  <c r="T52" i="67" s="1"/>
  <c r="T53" i="63"/>
  <c r="T53" i="67" s="1"/>
  <c r="T35" i="63"/>
  <c r="T35" i="67" s="1"/>
  <c r="T31" i="63"/>
  <c r="T31" i="67" s="1"/>
  <c r="T33" i="63"/>
  <c r="T33" i="67" s="1"/>
  <c r="T36" i="63"/>
  <c r="T36" i="67" s="1"/>
  <c r="T42" i="63"/>
  <c r="T42" i="67" s="1"/>
  <c r="S23" i="63"/>
  <c r="S23" i="67" s="1"/>
  <c r="S29" i="63"/>
  <c r="S29" i="67" s="1"/>
  <c r="S25" i="63"/>
  <c r="S25" i="67" s="1"/>
  <c r="S22" i="63"/>
  <c r="S22" i="67" s="1"/>
  <c r="S26" i="63"/>
  <c r="S26" i="67" s="1"/>
  <c r="U24" i="63"/>
  <c r="U24" i="67" s="1"/>
  <c r="S19" i="63"/>
  <c r="S19" i="67" s="1"/>
  <c r="S15" i="67"/>
  <c r="S12" i="63"/>
  <c r="S12" i="67" s="1"/>
  <c r="S13" i="63"/>
  <c r="S13" i="67" s="1"/>
  <c r="S7" i="63"/>
  <c r="S7" i="67" s="1"/>
  <c r="U8" i="63"/>
  <c r="U8" i="67" s="1"/>
  <c r="T2" i="63"/>
  <c r="T2" i="67" s="1"/>
  <c r="U4" i="63"/>
  <c r="U4" i="67" s="1"/>
  <c r="V38" i="64"/>
  <c r="V51" i="64"/>
  <c r="V54" i="64"/>
  <c r="X34" i="64"/>
  <c r="V42" i="64"/>
  <c r="X44" i="64"/>
  <c r="X31" i="64"/>
  <c r="X35" i="64"/>
  <c r="X39" i="64"/>
  <c r="X46" i="64"/>
  <c r="W55" i="64"/>
  <c r="Y52" i="64"/>
  <c r="X33" i="64"/>
  <c r="X37" i="64"/>
  <c r="X41" i="64"/>
  <c r="W47" i="64"/>
  <c r="X36" i="64"/>
  <c r="X32" i="64"/>
  <c r="W49" i="64"/>
  <c r="X40" i="64"/>
  <c r="W53" i="64"/>
  <c r="Y50" i="64"/>
  <c r="Z45" i="64"/>
  <c r="EH1" i="59"/>
  <c r="S53" i="68" l="1"/>
  <c r="S47" i="68"/>
  <c r="S55" i="68"/>
  <c r="S52" i="68"/>
  <c r="S51" i="68"/>
  <c r="S46" i="68"/>
  <c r="S45" i="68"/>
  <c r="S49" i="68"/>
  <c r="S48" i="68"/>
  <c r="R10" i="68"/>
  <c r="V40" i="63"/>
  <c r="V40" i="67" s="1"/>
  <c r="R12" i="68"/>
  <c r="R14" i="68"/>
  <c r="P9" i="70"/>
  <c r="P5" i="70"/>
  <c r="R7" i="68"/>
  <c r="R6" i="68"/>
  <c r="R8" i="68"/>
  <c r="R4" i="68"/>
  <c r="R5" i="68"/>
  <c r="R9" i="68"/>
  <c r="R2" i="68"/>
  <c r="R2" i="69" s="1"/>
  <c r="R3" i="68"/>
  <c r="R11" i="68"/>
  <c r="R13" i="68"/>
  <c r="P2" i="70"/>
  <c r="P12" i="70"/>
  <c r="P14" i="70"/>
  <c r="P8" i="70"/>
  <c r="P11" i="70"/>
  <c r="P3" i="70"/>
  <c r="P6" i="70"/>
  <c r="P7" i="70"/>
  <c r="P13" i="70"/>
  <c r="P10" i="70"/>
  <c r="P4" i="70"/>
  <c r="R23" i="68"/>
  <c r="U9" i="63"/>
  <c r="U9" i="67" s="1"/>
  <c r="Q13" i="69"/>
  <c r="Q7" i="69"/>
  <c r="Q5" i="69"/>
  <c r="Q8" i="69"/>
  <c r="Q9" i="69"/>
  <c r="Q3" i="69"/>
  <c r="Q14" i="69"/>
  <c r="Q11" i="69"/>
  <c r="Q6" i="69"/>
  <c r="Q12" i="69"/>
  <c r="Q4" i="69"/>
  <c r="Q10" i="69"/>
  <c r="S44" i="68"/>
  <c r="S44" i="69" s="1"/>
  <c r="S50" i="68"/>
  <c r="R45" i="69"/>
  <c r="Q53" i="70"/>
  <c r="Q44" i="70"/>
  <c r="Q54" i="70"/>
  <c r="Q48" i="70"/>
  <c r="R46" i="69"/>
  <c r="Q55" i="70"/>
  <c r="R47" i="69"/>
  <c r="Q51" i="70"/>
  <c r="R53" i="69"/>
  <c r="Q49" i="70"/>
  <c r="Q52" i="70"/>
  <c r="Q50" i="70"/>
  <c r="R50" i="69"/>
  <c r="Q45" i="70"/>
  <c r="Q47" i="70"/>
  <c r="Q46" i="70"/>
  <c r="R51" i="69"/>
  <c r="R49" i="69"/>
  <c r="R48" i="69"/>
  <c r="R52" i="69"/>
  <c r="R55" i="69"/>
  <c r="R54" i="69"/>
  <c r="T54" i="67"/>
  <c r="U54" i="63"/>
  <c r="T45" i="67"/>
  <c r="U45" i="63"/>
  <c r="Q36" i="70"/>
  <c r="Q33" i="70"/>
  <c r="Q37" i="70"/>
  <c r="Q42" i="70"/>
  <c r="Q41" i="70"/>
  <c r="Q32" i="70"/>
  <c r="Q38" i="70"/>
  <c r="S42" i="68"/>
  <c r="R33" i="69"/>
  <c r="R32" i="69"/>
  <c r="R35" i="69"/>
  <c r="S34" i="68"/>
  <c r="Q39" i="70"/>
  <c r="R36" i="69"/>
  <c r="S38" i="68"/>
  <c r="R40" i="69"/>
  <c r="Q35" i="70"/>
  <c r="R42" i="69"/>
  <c r="R34" i="69"/>
  <c r="R41" i="69"/>
  <c r="R38" i="69"/>
  <c r="S37" i="68"/>
  <c r="Q34" i="70"/>
  <c r="R37" i="69"/>
  <c r="Q40" i="70"/>
  <c r="S32" i="68"/>
  <c r="Q31" i="70"/>
  <c r="T37" i="67"/>
  <c r="U37" i="63"/>
  <c r="R39" i="69"/>
  <c r="U38" i="63"/>
  <c r="T38" i="67"/>
  <c r="S33" i="68"/>
  <c r="S40" i="68"/>
  <c r="S41" i="68"/>
  <c r="S39" i="68"/>
  <c r="S35" i="68"/>
  <c r="S31" i="68"/>
  <c r="S31" i="69" s="1"/>
  <c r="R31" i="69"/>
  <c r="S36" i="68"/>
  <c r="Q25" i="69"/>
  <c r="P29" i="70"/>
  <c r="P23" i="70"/>
  <c r="P21" i="70"/>
  <c r="Q28" i="69"/>
  <c r="P25" i="70"/>
  <c r="P20" i="70"/>
  <c r="P22" i="70"/>
  <c r="P24" i="70"/>
  <c r="Q26" i="69"/>
  <c r="Q24" i="69"/>
  <c r="P27" i="70"/>
  <c r="Q19" i="69"/>
  <c r="P17" i="70"/>
  <c r="Q29" i="69"/>
  <c r="P28" i="70"/>
  <c r="P19" i="70"/>
  <c r="P18" i="70"/>
  <c r="Q27" i="69"/>
  <c r="P26" i="70"/>
  <c r="Q18" i="69"/>
  <c r="Q21" i="69"/>
  <c r="Q20" i="69"/>
  <c r="S18" i="67"/>
  <c r="T18" i="63"/>
  <c r="Q23" i="69"/>
  <c r="S21" i="67"/>
  <c r="T21" i="63"/>
  <c r="Q22" i="69"/>
  <c r="S6" i="67"/>
  <c r="T6" i="63"/>
  <c r="S10" i="67"/>
  <c r="T10" i="63"/>
  <c r="S14" i="67"/>
  <c r="T14" i="63"/>
  <c r="R17" i="68"/>
  <c r="R17" i="69" s="1"/>
  <c r="R27" i="68"/>
  <c r="R19" i="68"/>
  <c r="R20" i="68"/>
  <c r="R24" i="68"/>
  <c r="R25" i="68"/>
  <c r="R18" i="68"/>
  <c r="R28" i="68"/>
  <c r="R26" i="68"/>
  <c r="R21" i="68"/>
  <c r="R29" i="68"/>
  <c r="R22" i="68"/>
  <c r="U41" i="67"/>
  <c r="V41" i="63"/>
  <c r="S28" i="67"/>
  <c r="T28" i="63"/>
  <c r="V47" i="63"/>
  <c r="V47" i="67" s="1"/>
  <c r="V39" i="63"/>
  <c r="V39" i="67" s="1"/>
  <c r="U20" i="63"/>
  <c r="U20" i="67" s="1"/>
  <c r="U17" i="63"/>
  <c r="U17" i="67" s="1"/>
  <c r="U27" i="63"/>
  <c r="U27" i="67" s="1"/>
  <c r="U3" i="63"/>
  <c r="U3" i="67" s="1"/>
  <c r="U5" i="63"/>
  <c r="U5" i="67" s="1"/>
  <c r="U11" i="63"/>
  <c r="U11" i="67" s="1"/>
  <c r="V49" i="63"/>
  <c r="V49" i="67" s="1"/>
  <c r="V46" i="63"/>
  <c r="V46" i="67" s="1"/>
  <c r="V34" i="63"/>
  <c r="V34" i="67" s="1"/>
  <c r="V55" i="63"/>
  <c r="V55" i="67" s="1"/>
  <c r="V32" i="63"/>
  <c r="V32" i="67" s="1"/>
  <c r="U53" i="63"/>
  <c r="U53" i="67" s="1"/>
  <c r="U44" i="63"/>
  <c r="U44" i="67" s="1"/>
  <c r="U51" i="63"/>
  <c r="U51" i="67" s="1"/>
  <c r="U52" i="63"/>
  <c r="U52" i="67" s="1"/>
  <c r="U48" i="63"/>
  <c r="U48" i="67" s="1"/>
  <c r="U50" i="63"/>
  <c r="U50" i="67" s="1"/>
  <c r="U35" i="63"/>
  <c r="U35" i="67" s="1"/>
  <c r="U31" i="63"/>
  <c r="U31" i="67" s="1"/>
  <c r="U33" i="63"/>
  <c r="U33" i="67" s="1"/>
  <c r="U36" i="63"/>
  <c r="U36" i="67" s="1"/>
  <c r="U42" i="63"/>
  <c r="U42" i="67" s="1"/>
  <c r="V24" i="63"/>
  <c r="V24" i="67" s="1"/>
  <c r="T26" i="63"/>
  <c r="T26" i="67" s="1"/>
  <c r="T25" i="63"/>
  <c r="T25" i="67" s="1"/>
  <c r="T19" i="63"/>
  <c r="T19" i="67" s="1"/>
  <c r="T22" i="63"/>
  <c r="T22" i="67" s="1"/>
  <c r="T29" i="63"/>
  <c r="T29" i="67" s="1"/>
  <c r="T23" i="63"/>
  <c r="T23" i="67" s="1"/>
  <c r="T15" i="67"/>
  <c r="T12" i="63"/>
  <c r="T12" i="67" s="1"/>
  <c r="T13" i="63"/>
  <c r="T13" i="67" s="1"/>
  <c r="T7" i="63"/>
  <c r="T7" i="67" s="1"/>
  <c r="V4" i="63"/>
  <c r="V4" i="67" s="1"/>
  <c r="U2" i="63"/>
  <c r="U2" i="67" s="1"/>
  <c r="V8" i="63"/>
  <c r="V8" i="67" s="1"/>
  <c r="Y34" i="64"/>
  <c r="W51" i="64"/>
  <c r="W42" i="64"/>
  <c r="W54" i="64"/>
  <c r="W38" i="64"/>
  <c r="AA45" i="64"/>
  <c r="X53" i="64"/>
  <c r="X49" i="64"/>
  <c r="Y36" i="64"/>
  <c r="Y41" i="64"/>
  <c r="Y33" i="64"/>
  <c r="X55" i="64"/>
  <c r="Y46" i="64"/>
  <c r="Y39" i="64"/>
  <c r="Y31" i="64"/>
  <c r="Z50" i="64"/>
  <c r="Y40" i="64"/>
  <c r="Y32" i="64"/>
  <c r="X47" i="64"/>
  <c r="Y37" i="64"/>
  <c r="Z52" i="64"/>
  <c r="Y35" i="64"/>
  <c r="Y44" i="64"/>
  <c r="EO1" i="59"/>
  <c r="T50" i="68" l="1"/>
  <c r="T34" i="68"/>
  <c r="S10" i="68"/>
  <c r="W40" i="63"/>
  <c r="W40" i="67" s="1"/>
  <c r="S12" i="68"/>
  <c r="S14" i="68"/>
  <c r="S6" i="68"/>
  <c r="S8" i="68"/>
  <c r="S11" i="68"/>
  <c r="S3" i="68"/>
  <c r="S4" i="68"/>
  <c r="S2" i="68"/>
  <c r="S2" i="69" s="1"/>
  <c r="S5" i="68"/>
  <c r="S9" i="68"/>
  <c r="S7" i="68"/>
  <c r="V9" i="63"/>
  <c r="V9" i="67" s="1"/>
  <c r="Q6" i="70"/>
  <c r="Q10" i="70"/>
  <c r="S13" i="68"/>
  <c r="S45" i="69"/>
  <c r="S52" i="69"/>
  <c r="Q12" i="70"/>
  <c r="Q2" i="70"/>
  <c r="Q9" i="70"/>
  <c r="Q3" i="70"/>
  <c r="Q8" i="70"/>
  <c r="Q11" i="70"/>
  <c r="Q4" i="70"/>
  <c r="Q13" i="70"/>
  <c r="Q7" i="70"/>
  <c r="Q5" i="70"/>
  <c r="Q14" i="70"/>
  <c r="R9" i="69"/>
  <c r="R4" i="69"/>
  <c r="R3" i="69"/>
  <c r="R6" i="69"/>
  <c r="R5" i="69"/>
  <c r="R14" i="69"/>
  <c r="R13" i="69"/>
  <c r="R8" i="69"/>
  <c r="R10" i="69"/>
  <c r="R7" i="69"/>
  <c r="R12" i="69"/>
  <c r="R11" i="69"/>
  <c r="S53" i="69"/>
  <c r="S46" i="69"/>
  <c r="S50" i="69"/>
  <c r="S47" i="69"/>
  <c r="S55" i="69"/>
  <c r="S51" i="69"/>
  <c r="S49" i="69"/>
  <c r="S48" i="69"/>
  <c r="S54" i="69"/>
  <c r="R52" i="70"/>
  <c r="R50" i="70"/>
  <c r="R44" i="70"/>
  <c r="R55" i="70"/>
  <c r="R53" i="70"/>
  <c r="T53" i="68"/>
  <c r="T51" i="68"/>
  <c r="T55" i="68"/>
  <c r="T46" i="68"/>
  <c r="R51" i="70"/>
  <c r="T49" i="68"/>
  <c r="R45" i="70"/>
  <c r="T52" i="68"/>
  <c r="T48" i="68"/>
  <c r="R46" i="70"/>
  <c r="U45" i="67"/>
  <c r="V45" i="63"/>
  <c r="R54" i="70"/>
  <c r="T45" i="68"/>
  <c r="T54" i="68"/>
  <c r="R47" i="70"/>
  <c r="U54" i="67"/>
  <c r="V54" i="63"/>
  <c r="T44" i="68"/>
  <c r="T44" i="69" s="1"/>
  <c r="R49" i="70"/>
  <c r="R48" i="70"/>
  <c r="T47" i="68"/>
  <c r="R34" i="70"/>
  <c r="R36" i="70"/>
  <c r="T37" i="68"/>
  <c r="S35" i="69"/>
  <c r="S32" i="69"/>
  <c r="R42" i="70"/>
  <c r="T38" i="68"/>
  <c r="T36" i="68"/>
  <c r="T32" i="68"/>
  <c r="R38" i="70"/>
  <c r="T33" i="68"/>
  <c r="R41" i="70"/>
  <c r="R40" i="70"/>
  <c r="T39" i="68"/>
  <c r="S41" i="69"/>
  <c r="S33" i="69"/>
  <c r="S38" i="69"/>
  <c r="R32" i="70"/>
  <c r="S39" i="69"/>
  <c r="S42" i="69"/>
  <c r="T31" i="68"/>
  <c r="T31" i="69" s="1"/>
  <c r="T35" i="68"/>
  <c r="T42" i="68"/>
  <c r="T40" i="68"/>
  <c r="R37" i="70"/>
  <c r="S40" i="69"/>
  <c r="R33" i="70"/>
  <c r="S37" i="69"/>
  <c r="R31" i="70"/>
  <c r="S36" i="69"/>
  <c r="R35" i="70"/>
  <c r="U37" i="67"/>
  <c r="V37" i="63"/>
  <c r="S34" i="69"/>
  <c r="T41" i="68"/>
  <c r="R39" i="70"/>
  <c r="U38" i="67"/>
  <c r="V38" i="63"/>
  <c r="Q23" i="70"/>
  <c r="Q22" i="70"/>
  <c r="Q24" i="70"/>
  <c r="Q27" i="70"/>
  <c r="Q26" i="70"/>
  <c r="Q25" i="70"/>
  <c r="Q21" i="70"/>
  <c r="Q17" i="70"/>
  <c r="Q20" i="70"/>
  <c r="Q18" i="70"/>
  <c r="S27" i="68"/>
  <c r="T21" i="67"/>
  <c r="U21" i="63"/>
  <c r="Q19" i="70"/>
  <c r="Q28" i="70"/>
  <c r="Q29" i="70"/>
  <c r="T18" i="67"/>
  <c r="U18" i="63"/>
  <c r="T10" i="67"/>
  <c r="U10" i="63"/>
  <c r="T14" i="67"/>
  <c r="U14" i="63"/>
  <c r="T6" i="67"/>
  <c r="U6" i="63"/>
  <c r="R18" i="69"/>
  <c r="R19" i="69"/>
  <c r="R22" i="69"/>
  <c r="R27" i="69"/>
  <c r="R20" i="69"/>
  <c r="R24" i="69"/>
  <c r="R21" i="69"/>
  <c r="R28" i="69"/>
  <c r="R23" i="69"/>
  <c r="R29" i="69"/>
  <c r="R25" i="69"/>
  <c r="R26" i="69"/>
  <c r="S19" i="68"/>
  <c r="S25" i="68"/>
  <c r="S17" i="68"/>
  <c r="S17" i="69" s="1"/>
  <c r="S28" i="68"/>
  <c r="S24" i="68"/>
  <c r="S18" i="68"/>
  <c r="S22" i="68"/>
  <c r="S23" i="68"/>
  <c r="S29" i="68"/>
  <c r="S21" i="68"/>
  <c r="S26" i="68"/>
  <c r="S20" i="68"/>
  <c r="V41" i="67"/>
  <c r="W41" i="63"/>
  <c r="T28" i="67"/>
  <c r="U28" i="63"/>
  <c r="W47" i="63"/>
  <c r="W47" i="67" s="1"/>
  <c r="W39" i="63"/>
  <c r="W39" i="67" s="1"/>
  <c r="V3" i="63"/>
  <c r="V3" i="67" s="1"/>
  <c r="V17" i="63"/>
  <c r="V17" i="67" s="1"/>
  <c r="V11" i="63"/>
  <c r="V11" i="67" s="1"/>
  <c r="V5" i="63"/>
  <c r="V5" i="67" s="1"/>
  <c r="V27" i="63"/>
  <c r="V27" i="67" s="1"/>
  <c r="V20" i="63"/>
  <c r="V20" i="67" s="1"/>
  <c r="W32" i="63"/>
  <c r="W32" i="67" s="1"/>
  <c r="W34" i="63"/>
  <c r="W34" i="67" s="1"/>
  <c r="W46" i="63"/>
  <c r="W46" i="67" s="1"/>
  <c r="W49" i="63"/>
  <c r="W49" i="67" s="1"/>
  <c r="W55" i="63"/>
  <c r="W55" i="67" s="1"/>
  <c r="V50" i="63"/>
  <c r="V50" i="67" s="1"/>
  <c r="V52" i="63"/>
  <c r="V52" i="67" s="1"/>
  <c r="V44" i="63"/>
  <c r="V44" i="67" s="1"/>
  <c r="V48" i="63"/>
  <c r="V48" i="67" s="1"/>
  <c r="V51" i="63"/>
  <c r="V51" i="67" s="1"/>
  <c r="V53" i="63"/>
  <c r="V53" i="67" s="1"/>
  <c r="V35" i="63"/>
  <c r="V35" i="67" s="1"/>
  <c r="V31" i="63"/>
  <c r="V31" i="67" s="1"/>
  <c r="V33" i="63"/>
  <c r="V33" i="67" s="1"/>
  <c r="V36" i="63"/>
  <c r="V36" i="67" s="1"/>
  <c r="V42" i="63"/>
  <c r="V42" i="67" s="1"/>
  <c r="U29" i="63"/>
  <c r="U29" i="67" s="1"/>
  <c r="U26" i="63"/>
  <c r="U26" i="67" s="1"/>
  <c r="U23" i="63"/>
  <c r="U23" i="67" s="1"/>
  <c r="U22" i="63"/>
  <c r="U22" i="67" s="1"/>
  <c r="U19" i="63"/>
  <c r="U19" i="67" s="1"/>
  <c r="U25" i="63"/>
  <c r="U25" i="67" s="1"/>
  <c r="W24" i="63"/>
  <c r="W24" i="67" s="1"/>
  <c r="U15" i="67"/>
  <c r="U12" i="63"/>
  <c r="U12" i="67" s="1"/>
  <c r="U13" i="63"/>
  <c r="U13" i="67" s="1"/>
  <c r="U7" i="63"/>
  <c r="U7" i="67" s="1"/>
  <c r="W4" i="63"/>
  <c r="W4" i="67" s="1"/>
  <c r="W8" i="63"/>
  <c r="W8" i="67" s="1"/>
  <c r="V2" i="63"/>
  <c r="V2" i="67" s="1"/>
  <c r="X51" i="64"/>
  <c r="Z34" i="64"/>
  <c r="X54" i="64"/>
  <c r="X38" i="64"/>
  <c r="X42" i="64"/>
  <c r="Z44" i="64"/>
  <c r="AA52" i="64"/>
  <c r="Y47" i="64"/>
  <c r="Z40" i="64"/>
  <c r="Z39" i="64"/>
  <c r="Y55" i="64"/>
  <c r="Z41" i="64"/>
  <c r="Y49" i="64"/>
  <c r="Z35" i="64"/>
  <c r="Z37" i="64"/>
  <c r="Z32" i="64"/>
  <c r="AA50" i="64"/>
  <c r="Z31" i="64"/>
  <c r="Z46" i="64"/>
  <c r="Z33" i="64"/>
  <c r="Z36" i="64"/>
  <c r="Y53" i="64"/>
  <c r="AB45" i="64"/>
  <c r="EV1" i="59"/>
  <c r="U48" i="68" l="1"/>
  <c r="U46" i="68"/>
  <c r="U55" i="68"/>
  <c r="U54" i="68"/>
  <c r="U31" i="68"/>
  <c r="U31" i="69" s="1"/>
  <c r="X40" i="63"/>
  <c r="X40" i="67" s="1"/>
  <c r="T13" i="68"/>
  <c r="T10" i="68"/>
  <c r="T12" i="68"/>
  <c r="W9" i="63"/>
  <c r="W9" i="67" s="1"/>
  <c r="T7" i="68"/>
  <c r="R12" i="70"/>
  <c r="R8" i="70"/>
  <c r="T6" i="68"/>
  <c r="T8" i="68"/>
  <c r="T9" i="68"/>
  <c r="T11" i="68"/>
  <c r="T4" i="68"/>
  <c r="T2" i="68"/>
  <c r="T2" i="69" s="1"/>
  <c r="T5" i="68"/>
  <c r="T3" i="68"/>
  <c r="T14" i="68"/>
  <c r="R14" i="70"/>
  <c r="R5" i="70"/>
  <c r="R6" i="70"/>
  <c r="R11" i="70"/>
  <c r="R4" i="70"/>
  <c r="R13" i="70"/>
  <c r="R7" i="70"/>
  <c r="R10" i="70"/>
  <c r="R2" i="70"/>
  <c r="R9" i="70"/>
  <c r="R3" i="70"/>
  <c r="S46" i="70"/>
  <c r="S5" i="69"/>
  <c r="S4" i="69"/>
  <c r="S3" i="69"/>
  <c r="S7" i="69"/>
  <c r="S9" i="69"/>
  <c r="S13" i="69"/>
  <c r="S6" i="69"/>
  <c r="S11" i="69"/>
  <c r="S8" i="69"/>
  <c r="S10" i="69"/>
  <c r="S14" i="69"/>
  <c r="S12" i="69"/>
  <c r="S47" i="70"/>
  <c r="S49" i="70"/>
  <c r="S52" i="70"/>
  <c r="S50" i="70"/>
  <c r="S51" i="70"/>
  <c r="S54" i="70"/>
  <c r="S45" i="70"/>
  <c r="S48" i="70"/>
  <c r="S44" i="70"/>
  <c r="S53" i="70"/>
  <c r="S55" i="70"/>
  <c r="U50" i="68"/>
  <c r="T25" i="68"/>
  <c r="U51" i="68"/>
  <c r="U45" i="68"/>
  <c r="U52" i="68"/>
  <c r="U53" i="68"/>
  <c r="U47" i="68"/>
  <c r="U44" i="68"/>
  <c r="U44" i="69" s="1"/>
  <c r="U49" i="68"/>
  <c r="T48" i="69"/>
  <c r="T54" i="69"/>
  <c r="T53" i="69"/>
  <c r="T52" i="69"/>
  <c r="T46" i="69"/>
  <c r="T47" i="69"/>
  <c r="T55" i="69"/>
  <c r="T50" i="69"/>
  <c r="T51" i="69"/>
  <c r="W54" i="63"/>
  <c r="V54" i="67"/>
  <c r="V45" i="67"/>
  <c r="W45" i="63"/>
  <c r="T49" i="69"/>
  <c r="T45" i="69"/>
  <c r="S38" i="70"/>
  <c r="T38" i="69"/>
  <c r="S36" i="70"/>
  <c r="S33" i="70"/>
  <c r="S42" i="70"/>
  <c r="T42" i="69"/>
  <c r="T39" i="69"/>
  <c r="S35" i="70"/>
  <c r="U38" i="68"/>
  <c r="U35" i="68"/>
  <c r="S34" i="70"/>
  <c r="U41" i="68"/>
  <c r="S40" i="70"/>
  <c r="T40" i="69"/>
  <c r="U34" i="68"/>
  <c r="T35" i="69"/>
  <c r="S39" i="70"/>
  <c r="U40" i="68"/>
  <c r="T37" i="69"/>
  <c r="U36" i="68"/>
  <c r="T33" i="69"/>
  <c r="T41" i="69"/>
  <c r="U42" i="68"/>
  <c r="T32" i="69"/>
  <c r="U32" i="68"/>
  <c r="T34" i="69"/>
  <c r="T36" i="69"/>
  <c r="U39" i="68"/>
  <c r="V38" i="67"/>
  <c r="W38" i="63"/>
  <c r="S32" i="70"/>
  <c r="S41" i="70"/>
  <c r="S37" i="70"/>
  <c r="V37" i="67"/>
  <c r="W37" i="63"/>
  <c r="U37" i="68"/>
  <c r="U33" i="68"/>
  <c r="S31" i="70"/>
  <c r="U18" i="67"/>
  <c r="V18" i="63"/>
  <c r="U21" i="67"/>
  <c r="V21" i="63"/>
  <c r="U6" i="67"/>
  <c r="V6" i="63"/>
  <c r="U10" i="67"/>
  <c r="V10" i="63"/>
  <c r="U14" i="67"/>
  <c r="V14" i="63"/>
  <c r="R22" i="70"/>
  <c r="R25" i="70"/>
  <c r="R23" i="70"/>
  <c r="R28" i="70"/>
  <c r="R20" i="70"/>
  <c r="R19" i="70"/>
  <c r="R27" i="70"/>
  <c r="R29" i="70"/>
  <c r="R21" i="70"/>
  <c r="R26" i="70"/>
  <c r="R24" i="70"/>
  <c r="R18" i="70"/>
  <c r="R17" i="70"/>
  <c r="S21" i="69"/>
  <c r="S22" i="69"/>
  <c r="T29" i="68"/>
  <c r="T28" i="68"/>
  <c r="S27" i="69"/>
  <c r="T18" i="68"/>
  <c r="S25" i="69"/>
  <c r="S26" i="69"/>
  <c r="S24" i="69"/>
  <c r="S29" i="69"/>
  <c r="S20" i="69"/>
  <c r="S19" i="69"/>
  <c r="S18" i="69"/>
  <c r="S28" i="69"/>
  <c r="S23" i="69"/>
  <c r="T19" i="68"/>
  <c r="T20" i="68"/>
  <c r="T22" i="68"/>
  <c r="T21" i="68"/>
  <c r="T17" i="68"/>
  <c r="T17" i="69" s="1"/>
  <c r="T26" i="68"/>
  <c r="T27" i="68"/>
  <c r="T24" i="68"/>
  <c r="T23" i="68"/>
  <c r="W41" i="67"/>
  <c r="X41" i="63"/>
  <c r="U28" i="67"/>
  <c r="V28" i="63"/>
  <c r="X47" i="63"/>
  <c r="X47" i="67" s="1"/>
  <c r="X39" i="63"/>
  <c r="X39" i="67" s="1"/>
  <c r="W20" i="63"/>
  <c r="W20" i="67" s="1"/>
  <c r="W5" i="63"/>
  <c r="W5" i="67" s="1"/>
  <c r="W17" i="63"/>
  <c r="W17" i="67" s="1"/>
  <c r="W27" i="63"/>
  <c r="W27" i="67" s="1"/>
  <c r="W11" i="63"/>
  <c r="W11" i="67" s="1"/>
  <c r="W3" i="63"/>
  <c r="W3" i="67" s="1"/>
  <c r="X49" i="63"/>
  <c r="X49" i="67" s="1"/>
  <c r="X34" i="63"/>
  <c r="X34" i="67" s="1"/>
  <c r="X55" i="63"/>
  <c r="X55" i="67" s="1"/>
  <c r="X46" i="63"/>
  <c r="X46" i="67" s="1"/>
  <c r="X32" i="63"/>
  <c r="X32" i="67" s="1"/>
  <c r="W53" i="63"/>
  <c r="W53" i="67" s="1"/>
  <c r="W48" i="63"/>
  <c r="W48" i="67" s="1"/>
  <c r="W52" i="63"/>
  <c r="W52" i="67" s="1"/>
  <c r="W51" i="63"/>
  <c r="W51" i="67" s="1"/>
  <c r="W44" i="63"/>
  <c r="W44" i="67" s="1"/>
  <c r="W50" i="63"/>
  <c r="W50" i="67" s="1"/>
  <c r="W35" i="63"/>
  <c r="W35" i="67" s="1"/>
  <c r="W31" i="63"/>
  <c r="W31" i="67" s="1"/>
  <c r="W33" i="63"/>
  <c r="W33" i="67" s="1"/>
  <c r="W36" i="63"/>
  <c r="W36" i="67" s="1"/>
  <c r="W42" i="63"/>
  <c r="W42" i="67" s="1"/>
  <c r="V19" i="63"/>
  <c r="V19" i="67" s="1"/>
  <c r="V22" i="63"/>
  <c r="V22" i="67" s="1"/>
  <c r="V26" i="63"/>
  <c r="V26" i="67" s="1"/>
  <c r="X24" i="63"/>
  <c r="X24" i="67" s="1"/>
  <c r="V25" i="63"/>
  <c r="V25" i="67" s="1"/>
  <c r="V23" i="63"/>
  <c r="V23" i="67" s="1"/>
  <c r="V29" i="63"/>
  <c r="V29" i="67" s="1"/>
  <c r="V15" i="67"/>
  <c r="V12" i="63"/>
  <c r="V12" i="67" s="1"/>
  <c r="V13" i="63"/>
  <c r="V13" i="67" s="1"/>
  <c r="V7" i="63"/>
  <c r="V7" i="67" s="1"/>
  <c r="W2" i="63"/>
  <c r="W2" i="67" s="1"/>
  <c r="X4" i="63"/>
  <c r="X4" i="67" s="1"/>
  <c r="X8" i="63"/>
  <c r="X8" i="67" s="1"/>
  <c r="Y38" i="64"/>
  <c r="AA34" i="64"/>
  <c r="Y42" i="64"/>
  <c r="Y54" i="64"/>
  <c r="Y51" i="64"/>
  <c r="Z53" i="64"/>
  <c r="AA33" i="64"/>
  <c r="AA31" i="64"/>
  <c r="AA32" i="64"/>
  <c r="AA35" i="64"/>
  <c r="Z49" i="64"/>
  <c r="Z55" i="64"/>
  <c r="Z47" i="64"/>
  <c r="AA36" i="64"/>
  <c r="AA46" i="64"/>
  <c r="AB50" i="64"/>
  <c r="AA37" i="64"/>
  <c r="AA41" i="64"/>
  <c r="AA39" i="64"/>
  <c r="AA40" i="64"/>
  <c r="AB52" i="64"/>
  <c r="AA44" i="64"/>
  <c r="FC1" i="59"/>
  <c r="V47" i="68" l="1"/>
  <c r="Y40" i="63"/>
  <c r="Y40" i="67" s="1"/>
  <c r="U10" i="68"/>
  <c r="U12" i="68"/>
  <c r="X9" i="63"/>
  <c r="X9" i="67" s="1"/>
  <c r="U7" i="68"/>
  <c r="U14" i="68"/>
  <c r="U13" i="68"/>
  <c r="S3" i="70"/>
  <c r="U6" i="68"/>
  <c r="U8" i="68"/>
  <c r="U2" i="68"/>
  <c r="U2" i="69" s="1"/>
  <c r="U4" i="68"/>
  <c r="U11" i="68"/>
  <c r="U9" i="68"/>
  <c r="U5" i="68"/>
  <c r="U3" i="68"/>
  <c r="S7" i="70"/>
  <c r="S6" i="70"/>
  <c r="S14" i="70"/>
  <c r="S13" i="70"/>
  <c r="S5" i="70"/>
  <c r="S8" i="70"/>
  <c r="S9" i="70"/>
  <c r="S4" i="70"/>
  <c r="S2" i="70"/>
  <c r="S12" i="70"/>
  <c r="S10" i="70"/>
  <c r="S11" i="70"/>
  <c r="T8" i="69"/>
  <c r="T12" i="69"/>
  <c r="T3" i="69"/>
  <c r="T13" i="69"/>
  <c r="T11" i="69"/>
  <c r="T14" i="69"/>
  <c r="T9" i="69"/>
  <c r="T10" i="69"/>
  <c r="T5" i="69"/>
  <c r="T6" i="69"/>
  <c r="T4" i="69"/>
  <c r="T7" i="69"/>
  <c r="U53" i="69"/>
  <c r="U52" i="69"/>
  <c r="T44" i="70"/>
  <c r="U45" i="69"/>
  <c r="U49" i="69"/>
  <c r="U50" i="69"/>
  <c r="U46" i="69"/>
  <c r="T51" i="70"/>
  <c r="U55" i="69"/>
  <c r="U51" i="69"/>
  <c r="U47" i="69"/>
  <c r="U54" i="69"/>
  <c r="U48" i="69"/>
  <c r="T54" i="70"/>
  <c r="V53" i="68"/>
  <c r="T49" i="70"/>
  <c r="V49" i="68"/>
  <c r="V48" i="68"/>
  <c r="V51" i="68"/>
  <c r="V55" i="68"/>
  <c r="T52" i="70"/>
  <c r="V54" i="68"/>
  <c r="V52" i="68"/>
  <c r="T45" i="70"/>
  <c r="T53" i="70"/>
  <c r="T50" i="70"/>
  <c r="V44" i="68"/>
  <c r="V44" i="69" s="1"/>
  <c r="V50" i="68"/>
  <c r="T47" i="70"/>
  <c r="T46" i="70"/>
  <c r="T48" i="70"/>
  <c r="W54" i="67"/>
  <c r="X54" i="63"/>
  <c r="V45" i="68"/>
  <c r="T55" i="70"/>
  <c r="V46" i="68"/>
  <c r="W45" i="67"/>
  <c r="X45" i="63"/>
  <c r="T40" i="70"/>
  <c r="T33" i="70"/>
  <c r="T34" i="70"/>
  <c r="U41" i="69"/>
  <c r="T32" i="70"/>
  <c r="U42" i="69"/>
  <c r="V38" i="68"/>
  <c r="T37" i="70"/>
  <c r="U38" i="69"/>
  <c r="U32" i="69"/>
  <c r="T38" i="70"/>
  <c r="T31" i="70"/>
  <c r="V33" i="68"/>
  <c r="T42" i="70"/>
  <c r="V32" i="68"/>
  <c r="T41" i="70"/>
  <c r="T36" i="70"/>
  <c r="V31" i="68"/>
  <c r="V31" i="69" s="1"/>
  <c r="T35" i="70"/>
  <c r="T39" i="70"/>
  <c r="U35" i="69"/>
  <c r="U36" i="69"/>
  <c r="V35" i="68"/>
  <c r="V34" i="68"/>
  <c r="U33" i="69"/>
  <c r="U40" i="69"/>
  <c r="V41" i="68"/>
  <c r="U34" i="69"/>
  <c r="V36" i="68"/>
  <c r="W38" i="67"/>
  <c r="X38" i="63"/>
  <c r="V40" i="68"/>
  <c r="V42" i="68"/>
  <c r="U39" i="69"/>
  <c r="V39" i="68"/>
  <c r="V37" i="68"/>
  <c r="U37" i="69"/>
  <c r="W37" i="67"/>
  <c r="W36" i="68" s="1"/>
  <c r="X37" i="63"/>
  <c r="U28" i="68"/>
  <c r="V21" i="67"/>
  <c r="W21" i="63"/>
  <c r="V18" i="67"/>
  <c r="W18" i="63"/>
  <c r="V14" i="67"/>
  <c r="W14" i="63"/>
  <c r="V6" i="67"/>
  <c r="W6" i="63"/>
  <c r="V10" i="67"/>
  <c r="W10" i="63"/>
  <c r="S25" i="70"/>
  <c r="T18" i="69"/>
  <c r="T20" i="69"/>
  <c r="S18" i="70"/>
  <c r="T19" i="69"/>
  <c r="S21" i="70"/>
  <c r="U23" i="68"/>
  <c r="S22" i="70"/>
  <c r="T22" i="69"/>
  <c r="U21" i="68"/>
  <c r="S27" i="70"/>
  <c r="U20" i="68"/>
  <c r="S19" i="70"/>
  <c r="S28" i="70"/>
  <c r="U17" i="68"/>
  <c r="U24" i="68"/>
  <c r="U26" i="68"/>
  <c r="U29" i="68"/>
  <c r="T24" i="69"/>
  <c r="T25" i="69"/>
  <c r="S26" i="70"/>
  <c r="S29" i="70"/>
  <c r="U27" i="68"/>
  <c r="S24" i="70"/>
  <c r="U18" i="68"/>
  <c r="U25" i="68"/>
  <c r="U22" i="68"/>
  <c r="T27" i="69"/>
  <c r="S17" i="70"/>
  <c r="S20" i="70"/>
  <c r="U19" i="68"/>
  <c r="S23" i="70"/>
  <c r="T26" i="69"/>
  <c r="T29" i="69"/>
  <c r="T23" i="69"/>
  <c r="T28" i="69"/>
  <c r="T21" i="69"/>
  <c r="X41" i="67"/>
  <c r="Y41" i="63"/>
  <c r="V28" i="67"/>
  <c r="W28" i="63"/>
  <c r="Y39" i="63"/>
  <c r="Y39" i="67" s="1"/>
  <c r="Y47" i="63"/>
  <c r="Y47" i="67" s="1"/>
  <c r="X11" i="63"/>
  <c r="X11" i="67" s="1"/>
  <c r="X3" i="63"/>
  <c r="X3" i="67" s="1"/>
  <c r="X27" i="63"/>
  <c r="X27" i="67" s="1"/>
  <c r="X5" i="63"/>
  <c r="X5" i="67" s="1"/>
  <c r="X17" i="63"/>
  <c r="X17" i="67" s="1"/>
  <c r="X20" i="63"/>
  <c r="X20" i="67" s="1"/>
  <c r="Y32" i="63"/>
  <c r="Y32" i="67" s="1"/>
  <c r="Y55" i="63"/>
  <c r="Y55" i="67" s="1"/>
  <c r="Y34" i="63"/>
  <c r="Y34" i="67" s="1"/>
  <c r="Y46" i="63"/>
  <c r="Y46" i="67" s="1"/>
  <c r="Y49" i="63"/>
  <c r="Y49" i="67" s="1"/>
  <c r="X50" i="63"/>
  <c r="X50" i="67" s="1"/>
  <c r="X51" i="63"/>
  <c r="X51" i="67" s="1"/>
  <c r="X48" i="63"/>
  <c r="X48" i="67" s="1"/>
  <c r="X44" i="63"/>
  <c r="X44" i="67" s="1"/>
  <c r="X52" i="63"/>
  <c r="X52" i="67" s="1"/>
  <c r="X53" i="63"/>
  <c r="X53" i="67" s="1"/>
  <c r="X35" i="63"/>
  <c r="X35" i="67" s="1"/>
  <c r="X31" i="63"/>
  <c r="X31" i="67" s="1"/>
  <c r="X33" i="63"/>
  <c r="X33" i="67" s="1"/>
  <c r="X36" i="63"/>
  <c r="X36" i="67" s="1"/>
  <c r="X42" i="63"/>
  <c r="X42" i="67" s="1"/>
  <c r="W23" i="63"/>
  <c r="W23" i="67" s="1"/>
  <c r="W25" i="63"/>
  <c r="W25" i="67" s="1"/>
  <c r="W26" i="63"/>
  <c r="W26" i="67" s="1"/>
  <c r="W19" i="63"/>
  <c r="W19" i="67" s="1"/>
  <c r="W29" i="63"/>
  <c r="W29" i="67" s="1"/>
  <c r="Y24" i="63"/>
  <c r="Y24" i="67" s="1"/>
  <c r="W22" i="63"/>
  <c r="W22" i="67" s="1"/>
  <c r="W15" i="67"/>
  <c r="W12" i="63"/>
  <c r="W12" i="67" s="1"/>
  <c r="W13" i="63"/>
  <c r="W13" i="67" s="1"/>
  <c r="W7" i="63"/>
  <c r="W7" i="67" s="1"/>
  <c r="Y8" i="63"/>
  <c r="Y8" i="67" s="1"/>
  <c r="Y4" i="63"/>
  <c r="Y4" i="67" s="1"/>
  <c r="X2" i="63"/>
  <c r="X2" i="67" s="1"/>
  <c r="AB34" i="64"/>
  <c r="Z54" i="64"/>
  <c r="Z51" i="64"/>
  <c r="Z42" i="64"/>
  <c r="Z38" i="64"/>
  <c r="AB44" i="64"/>
  <c r="AB40" i="64"/>
  <c r="AB41" i="64"/>
  <c r="AB36" i="64"/>
  <c r="AA47" i="64"/>
  <c r="AA49" i="64"/>
  <c r="AB32" i="64"/>
  <c r="AB33" i="64"/>
  <c r="AB39" i="64"/>
  <c r="AB37" i="64"/>
  <c r="AB46" i="64"/>
  <c r="AA55" i="64"/>
  <c r="AB35" i="64"/>
  <c r="AB31" i="64"/>
  <c r="AA53" i="64"/>
  <c r="FJ1" i="59"/>
  <c r="Z40" i="63" l="1"/>
  <c r="Z40" i="67" s="1"/>
  <c r="Y9" i="63"/>
  <c r="Y9" i="67" s="1"/>
  <c r="V10" i="68"/>
  <c r="V22" i="68"/>
  <c r="V13" i="68"/>
  <c r="V12" i="68"/>
  <c r="V14" i="68"/>
  <c r="V7" i="68"/>
  <c r="T3" i="70"/>
  <c r="V6" i="68"/>
  <c r="V2" i="68"/>
  <c r="V2" i="69" s="1"/>
  <c r="V3" i="68"/>
  <c r="V8" i="68"/>
  <c r="V5" i="68"/>
  <c r="V4" i="68"/>
  <c r="V11" i="68"/>
  <c r="V9" i="68"/>
  <c r="T9" i="70"/>
  <c r="T12" i="70"/>
  <c r="T2" i="70"/>
  <c r="T7" i="70"/>
  <c r="T14" i="70"/>
  <c r="T13" i="70"/>
  <c r="T5" i="70"/>
  <c r="T4" i="70"/>
  <c r="T6" i="70"/>
  <c r="T8" i="70"/>
  <c r="T10" i="70"/>
  <c r="T11" i="70"/>
  <c r="U4" i="69"/>
  <c r="U7" i="69"/>
  <c r="U5" i="69"/>
  <c r="U14" i="69"/>
  <c r="U11" i="69"/>
  <c r="U13" i="69"/>
  <c r="U6" i="69"/>
  <c r="U12" i="69"/>
  <c r="U9" i="69"/>
  <c r="U3" i="69"/>
  <c r="U10" i="69"/>
  <c r="U8" i="69"/>
  <c r="V45" i="69"/>
  <c r="U48" i="70"/>
  <c r="U54" i="70"/>
  <c r="U53" i="70"/>
  <c r="U51" i="70"/>
  <c r="U49" i="70"/>
  <c r="U44" i="70"/>
  <c r="U50" i="70"/>
  <c r="U55" i="70"/>
  <c r="U45" i="70"/>
  <c r="U46" i="70"/>
  <c r="U52" i="70"/>
  <c r="U47" i="70"/>
  <c r="V49" i="69"/>
  <c r="V48" i="69"/>
  <c r="W45" i="68"/>
  <c r="W44" i="68"/>
  <c r="W44" i="69" s="1"/>
  <c r="W46" i="68"/>
  <c r="W50" i="68"/>
  <c r="W51" i="68"/>
  <c r="W55" i="68"/>
  <c r="W48" i="68"/>
  <c r="V54" i="69"/>
  <c r="W47" i="68"/>
  <c r="V47" i="69"/>
  <c r="W54" i="68"/>
  <c r="V50" i="69"/>
  <c r="W49" i="68"/>
  <c r="V52" i="69"/>
  <c r="V53" i="69"/>
  <c r="V55" i="69"/>
  <c r="X45" i="67"/>
  <c r="Y45" i="63"/>
  <c r="V46" i="69"/>
  <c r="Y54" i="63"/>
  <c r="X54" i="67"/>
  <c r="X54" i="68" s="1"/>
  <c r="W53" i="68"/>
  <c r="W52" i="68"/>
  <c r="V51" i="69"/>
  <c r="U40" i="70"/>
  <c r="U34" i="70"/>
  <c r="V32" i="69"/>
  <c r="U33" i="70"/>
  <c r="U42" i="70"/>
  <c r="U41" i="70"/>
  <c r="W35" i="68"/>
  <c r="W33" i="68"/>
  <c r="W40" i="68"/>
  <c r="W38" i="68"/>
  <c r="V36" i="69"/>
  <c r="V35" i="69"/>
  <c r="W41" i="68"/>
  <c r="W37" i="68"/>
  <c r="W42" i="68"/>
  <c r="W32" i="68"/>
  <c r="W31" i="68"/>
  <c r="W31" i="69" s="1"/>
  <c r="W39" i="68"/>
  <c r="V33" i="69"/>
  <c r="V37" i="69"/>
  <c r="V40" i="69"/>
  <c r="U32" i="70"/>
  <c r="V34" i="69"/>
  <c r="W34" i="68"/>
  <c r="V39" i="69"/>
  <c r="V42" i="69"/>
  <c r="V41" i="69"/>
  <c r="Y38" i="63"/>
  <c r="X38" i="67"/>
  <c r="U31" i="70"/>
  <c r="V38" i="69"/>
  <c r="U38" i="70"/>
  <c r="U35" i="70"/>
  <c r="U36" i="70"/>
  <c r="U37" i="70"/>
  <c r="U39" i="70"/>
  <c r="X37" i="67"/>
  <c r="Y37" i="63"/>
  <c r="W18" i="67"/>
  <c r="X18" i="63"/>
  <c r="W21" i="67"/>
  <c r="X21" i="63"/>
  <c r="W6" i="67"/>
  <c r="X6" i="63"/>
  <c r="W10" i="67"/>
  <c r="X10" i="63"/>
  <c r="W14" i="67"/>
  <c r="X14" i="63"/>
  <c r="V27" i="68"/>
  <c r="U19" i="69"/>
  <c r="T20" i="70"/>
  <c r="T24" i="70"/>
  <c r="V25" i="68"/>
  <c r="U18" i="69"/>
  <c r="T18" i="70"/>
  <c r="U24" i="69"/>
  <c r="U22" i="69"/>
  <c r="V17" i="68"/>
  <c r="V17" i="69" s="1"/>
  <c r="V21" i="68"/>
  <c r="V24" i="68"/>
  <c r="V20" i="68"/>
  <c r="V19" i="68"/>
  <c r="V23" i="68"/>
  <c r="T19" i="70"/>
  <c r="T17" i="70"/>
  <c r="T28" i="70"/>
  <c r="T27" i="70"/>
  <c r="T25" i="70"/>
  <c r="T23" i="70"/>
  <c r="T22" i="70"/>
  <c r="T26" i="70"/>
  <c r="U25" i="69"/>
  <c r="U21" i="69"/>
  <c r="T21" i="70"/>
  <c r="U26" i="69"/>
  <c r="U27" i="69"/>
  <c r="U29" i="69"/>
  <c r="U28" i="69"/>
  <c r="U20" i="69"/>
  <c r="U17" i="69"/>
  <c r="U23" i="69"/>
  <c r="V28" i="68"/>
  <c r="T29" i="70"/>
  <c r="V29" i="68"/>
  <c r="V18" i="68"/>
  <c r="V26" i="68"/>
  <c r="Y41" i="67"/>
  <c r="Z41" i="63"/>
  <c r="W28" i="67"/>
  <c r="X28" i="63"/>
  <c r="Z39" i="63"/>
  <c r="Z39" i="67" s="1"/>
  <c r="Z47" i="63"/>
  <c r="Z47" i="67" s="1"/>
  <c r="Y20" i="63"/>
  <c r="Y20" i="67" s="1"/>
  <c r="Y5" i="63"/>
  <c r="Y5" i="67" s="1"/>
  <c r="Y3" i="63"/>
  <c r="Y3" i="67" s="1"/>
  <c r="Y17" i="63"/>
  <c r="Y17" i="67" s="1"/>
  <c r="Y27" i="63"/>
  <c r="Y27" i="67" s="1"/>
  <c r="Y11" i="63"/>
  <c r="Y11" i="67" s="1"/>
  <c r="Z55" i="63"/>
  <c r="Z55" i="67" s="1"/>
  <c r="Z49" i="63"/>
  <c r="Z49" i="67" s="1"/>
  <c r="Z46" i="63"/>
  <c r="Z46" i="67" s="1"/>
  <c r="Z34" i="63"/>
  <c r="Z34" i="67" s="1"/>
  <c r="Z32" i="63"/>
  <c r="Z32" i="67" s="1"/>
  <c r="Y52" i="63"/>
  <c r="Y52" i="67" s="1"/>
  <c r="Y48" i="63"/>
  <c r="Y48" i="67" s="1"/>
  <c r="Y50" i="63"/>
  <c r="Y50" i="67" s="1"/>
  <c r="Y53" i="63"/>
  <c r="Y53" i="67" s="1"/>
  <c r="Y44" i="63"/>
  <c r="Y44" i="67" s="1"/>
  <c r="Y51" i="63"/>
  <c r="Y51" i="67" s="1"/>
  <c r="Y35" i="63"/>
  <c r="Y35" i="67" s="1"/>
  <c r="Y31" i="63"/>
  <c r="Y31" i="67" s="1"/>
  <c r="Y33" i="63"/>
  <c r="Y33" i="67" s="1"/>
  <c r="Y36" i="63"/>
  <c r="Y36" i="67" s="1"/>
  <c r="Y42" i="63"/>
  <c r="Y42" i="67" s="1"/>
  <c r="X22" i="63"/>
  <c r="X22" i="67" s="1"/>
  <c r="Z24" i="63"/>
  <c r="Z24" i="67" s="1"/>
  <c r="X19" i="63"/>
  <c r="X19" i="67" s="1"/>
  <c r="X23" i="63"/>
  <c r="X23" i="67" s="1"/>
  <c r="X29" i="63"/>
  <c r="X29" i="67" s="1"/>
  <c r="X26" i="63"/>
  <c r="X26" i="67" s="1"/>
  <c r="X25" i="63"/>
  <c r="X25" i="67" s="1"/>
  <c r="X15" i="67"/>
  <c r="X12" i="63"/>
  <c r="X12" i="67" s="1"/>
  <c r="X13" i="63"/>
  <c r="X13" i="67" s="1"/>
  <c r="X7" i="63"/>
  <c r="X7" i="67" s="1"/>
  <c r="Z4" i="63"/>
  <c r="Z4" i="67" s="1"/>
  <c r="Y2" i="63"/>
  <c r="Y2" i="67" s="1"/>
  <c r="Z8" i="63"/>
  <c r="Z8" i="67" s="1"/>
  <c r="AA42" i="64"/>
  <c r="AA54" i="64"/>
  <c r="AA38" i="64"/>
  <c r="AA51" i="64"/>
  <c r="AB53" i="64"/>
  <c r="AB49" i="64"/>
  <c r="AB55" i="64"/>
  <c r="AB47" i="64"/>
  <c r="FQ1" i="59"/>
  <c r="X47" i="68" l="1"/>
  <c r="X48" i="68"/>
  <c r="X55" i="68"/>
  <c r="X52" i="68"/>
  <c r="X51" i="68"/>
  <c r="X46" i="68"/>
  <c r="X49" i="68"/>
  <c r="X53" i="68"/>
  <c r="X44" i="68"/>
  <c r="X44" i="69" s="1"/>
  <c r="AA40" i="63"/>
  <c r="AA40" i="67" s="1"/>
  <c r="Z9" i="63"/>
  <c r="Z9" i="67" s="1"/>
  <c r="W10" i="68"/>
  <c r="W12" i="68"/>
  <c r="W7" i="68"/>
  <c r="U2" i="70"/>
  <c r="W14" i="68"/>
  <c r="W6" i="68"/>
  <c r="W4" i="68"/>
  <c r="W8" i="68"/>
  <c r="W9" i="68"/>
  <c r="W5" i="68"/>
  <c r="W11" i="68"/>
  <c r="W2" i="68"/>
  <c r="W2" i="69" s="1"/>
  <c r="W3" i="68"/>
  <c r="W13" i="68"/>
  <c r="U7" i="70"/>
  <c r="U8" i="70"/>
  <c r="U6" i="70"/>
  <c r="U13" i="70"/>
  <c r="U12" i="70"/>
  <c r="U4" i="70"/>
  <c r="U5" i="70"/>
  <c r="U3" i="70"/>
  <c r="U14" i="70"/>
  <c r="U11" i="70"/>
  <c r="U9" i="70"/>
  <c r="U10" i="70"/>
  <c r="V3" i="69"/>
  <c r="V4" i="69"/>
  <c r="V6" i="69"/>
  <c r="V5" i="69"/>
  <c r="V13" i="69"/>
  <c r="V12" i="69"/>
  <c r="V9" i="69"/>
  <c r="V10" i="69"/>
  <c r="V7" i="69"/>
  <c r="V11" i="69"/>
  <c r="V14" i="69"/>
  <c r="V8" i="69"/>
  <c r="W22" i="68"/>
  <c r="V51" i="70"/>
  <c r="V53" i="70"/>
  <c r="V44" i="70"/>
  <c r="V55" i="70"/>
  <c r="V48" i="70"/>
  <c r="V46" i="70"/>
  <c r="W45" i="69"/>
  <c r="W50" i="69"/>
  <c r="W49" i="69"/>
  <c r="W47" i="69"/>
  <c r="W46" i="69"/>
  <c r="W48" i="69"/>
  <c r="W51" i="69"/>
  <c r="W54" i="69"/>
  <c r="V50" i="70"/>
  <c r="W53" i="69"/>
  <c r="W52" i="69"/>
  <c r="V49" i="70"/>
  <c r="X50" i="68"/>
  <c r="Y45" i="67"/>
  <c r="Z45" i="63"/>
  <c r="W55" i="69"/>
  <c r="V45" i="70"/>
  <c r="V52" i="70"/>
  <c r="X45" i="68"/>
  <c r="V54" i="70"/>
  <c r="V47" i="70"/>
  <c r="Y54" i="67"/>
  <c r="Y55" i="68" s="1"/>
  <c r="Z54" i="63"/>
  <c r="V34" i="70"/>
  <c r="V40" i="70"/>
  <c r="V36" i="70"/>
  <c r="V33" i="70"/>
  <c r="W36" i="69"/>
  <c r="W39" i="69"/>
  <c r="W38" i="69"/>
  <c r="X35" i="68"/>
  <c r="W33" i="69"/>
  <c r="V31" i="70"/>
  <c r="V42" i="70"/>
  <c r="V35" i="70"/>
  <c r="W32" i="69"/>
  <c r="W40" i="69"/>
  <c r="W42" i="69"/>
  <c r="W41" i="69"/>
  <c r="V32" i="70"/>
  <c r="V37" i="70"/>
  <c r="X37" i="68"/>
  <c r="X41" i="68"/>
  <c r="W37" i="69"/>
  <c r="W34" i="69"/>
  <c r="X32" i="68"/>
  <c r="W35" i="69"/>
  <c r="V39" i="70"/>
  <c r="V41" i="70"/>
  <c r="V38" i="70"/>
  <c r="X39" i="68"/>
  <c r="X34" i="68"/>
  <c r="Y38" i="67"/>
  <c r="Z38" i="63"/>
  <c r="X36" i="68"/>
  <c r="Y37" i="67"/>
  <c r="Z37" i="63"/>
  <c r="X42" i="68"/>
  <c r="X31" i="68"/>
  <c r="X31" i="69" s="1"/>
  <c r="X38" i="68"/>
  <c r="X40" i="68"/>
  <c r="X33" i="68"/>
  <c r="X18" i="67"/>
  <c r="Y18" i="63"/>
  <c r="X21" i="67"/>
  <c r="Y21" i="63"/>
  <c r="X14" i="67"/>
  <c r="Y14" i="63"/>
  <c r="X6" i="67"/>
  <c r="Y6" i="63"/>
  <c r="X10" i="67"/>
  <c r="Y10" i="63"/>
  <c r="U22" i="70"/>
  <c r="U23" i="70"/>
  <c r="V22" i="69"/>
  <c r="V18" i="69"/>
  <c r="U28" i="70"/>
  <c r="U21" i="70"/>
  <c r="U19" i="70"/>
  <c r="U24" i="70"/>
  <c r="U27" i="70"/>
  <c r="U25" i="70"/>
  <c r="W17" i="68"/>
  <c r="W17" i="69" s="1"/>
  <c r="U17" i="70"/>
  <c r="U20" i="70"/>
  <c r="U18" i="70"/>
  <c r="U29" i="70"/>
  <c r="U26" i="70"/>
  <c r="V26" i="69"/>
  <c r="W21" i="68"/>
  <c r="W23" i="68"/>
  <c r="W28" i="68"/>
  <c r="W20" i="68"/>
  <c r="W24" i="68"/>
  <c r="W19" i="68"/>
  <c r="W27" i="68"/>
  <c r="W26" i="68"/>
  <c r="W18" i="68"/>
  <c r="W25" i="68"/>
  <c r="W29" i="68"/>
  <c r="V19" i="69"/>
  <c r="V25" i="69"/>
  <c r="V20" i="69"/>
  <c r="V23" i="69"/>
  <c r="V28" i="69"/>
  <c r="V24" i="69"/>
  <c r="V21" i="69"/>
  <c r="V29" i="69"/>
  <c r="V27" i="69"/>
  <c r="Z41" i="67"/>
  <c r="AA41" i="63"/>
  <c r="X28" i="67"/>
  <c r="Y28" i="63"/>
  <c r="AA47" i="63"/>
  <c r="AA47" i="67" s="1"/>
  <c r="AA39" i="63"/>
  <c r="AA39" i="67" s="1"/>
  <c r="Z11" i="63"/>
  <c r="Z11" i="67" s="1"/>
  <c r="Z17" i="63"/>
  <c r="Z17" i="67" s="1"/>
  <c r="Z5" i="63"/>
  <c r="Z5" i="67" s="1"/>
  <c r="Z27" i="63"/>
  <c r="Z27" i="67" s="1"/>
  <c r="Z3" i="63"/>
  <c r="Z3" i="67" s="1"/>
  <c r="Z20" i="63"/>
  <c r="Z20" i="67" s="1"/>
  <c r="AA55" i="63"/>
  <c r="AA55" i="67" s="1"/>
  <c r="AA32" i="63"/>
  <c r="AA32" i="67" s="1"/>
  <c r="AA46" i="63"/>
  <c r="AA46" i="67" s="1"/>
  <c r="AA34" i="63"/>
  <c r="AA34" i="67" s="1"/>
  <c r="AA49" i="63"/>
  <c r="AA49" i="67" s="1"/>
  <c r="Z44" i="63"/>
  <c r="Z44" i="67" s="1"/>
  <c r="Z50" i="63"/>
  <c r="Z50" i="67" s="1"/>
  <c r="Z51" i="63"/>
  <c r="Z51" i="67" s="1"/>
  <c r="Z53" i="63"/>
  <c r="Z53" i="67" s="1"/>
  <c r="Z48" i="63"/>
  <c r="Z48" i="67" s="1"/>
  <c r="Z52" i="63"/>
  <c r="Z52" i="67" s="1"/>
  <c r="Z35" i="63"/>
  <c r="Z35" i="67" s="1"/>
  <c r="Z31" i="63"/>
  <c r="Z31" i="67" s="1"/>
  <c r="Z33" i="63"/>
  <c r="Z33" i="67" s="1"/>
  <c r="Z36" i="63"/>
  <c r="Z36" i="67" s="1"/>
  <c r="Z42" i="63"/>
  <c r="Z42" i="67" s="1"/>
  <c r="Y26" i="63"/>
  <c r="Y26" i="67" s="1"/>
  <c r="Y23" i="63"/>
  <c r="Y23" i="67" s="1"/>
  <c r="Y19" i="63"/>
  <c r="Y19" i="67" s="1"/>
  <c r="AA24" i="63"/>
  <c r="AA24" i="67" s="1"/>
  <c r="Y25" i="63"/>
  <c r="Y25" i="67" s="1"/>
  <c r="Y29" i="63"/>
  <c r="Y29" i="67" s="1"/>
  <c r="Y22" i="63"/>
  <c r="Y22" i="67" s="1"/>
  <c r="Y15" i="67"/>
  <c r="Y12" i="63"/>
  <c r="Y12" i="67" s="1"/>
  <c r="Y13" i="63"/>
  <c r="Y13" i="67" s="1"/>
  <c r="Y7" i="63"/>
  <c r="Y7" i="67" s="1"/>
  <c r="Z2" i="63"/>
  <c r="Z2" i="67" s="1"/>
  <c r="AA8" i="63"/>
  <c r="AA8" i="67" s="1"/>
  <c r="AA4" i="63"/>
  <c r="AA4" i="67" s="1"/>
  <c r="AB54" i="64"/>
  <c r="AB51" i="64"/>
  <c r="AB38" i="64"/>
  <c r="AB42" i="64"/>
  <c r="E5" i="60"/>
  <c r="FX1" i="59"/>
  <c r="AB40" i="63" l="1"/>
  <c r="AB40" i="67" s="1"/>
  <c r="AA9" i="63"/>
  <c r="AA9" i="67" s="1"/>
  <c r="X10" i="68"/>
  <c r="X12" i="68"/>
  <c r="V5" i="70"/>
  <c r="X14" i="68"/>
  <c r="X7" i="68"/>
  <c r="X6" i="68"/>
  <c r="X9" i="68"/>
  <c r="X4" i="68"/>
  <c r="X11" i="68"/>
  <c r="X3" i="68"/>
  <c r="X5" i="68"/>
  <c r="X8" i="68"/>
  <c r="X2" i="68"/>
  <c r="X2" i="69" s="1"/>
  <c r="V2" i="70"/>
  <c r="X13" i="68"/>
  <c r="V11" i="70"/>
  <c r="V8" i="70"/>
  <c r="V7" i="70"/>
  <c r="V13" i="70"/>
  <c r="V12" i="70"/>
  <c r="V4" i="70"/>
  <c r="V14" i="70"/>
  <c r="V6" i="70"/>
  <c r="V3" i="70"/>
  <c r="V9" i="70"/>
  <c r="V10" i="70"/>
  <c r="W10" i="69"/>
  <c r="W11" i="69"/>
  <c r="W4" i="69"/>
  <c r="W14" i="69"/>
  <c r="W6" i="69"/>
  <c r="W12" i="69"/>
  <c r="W7" i="69"/>
  <c r="W9" i="69"/>
  <c r="W8" i="69"/>
  <c r="W3" i="69"/>
  <c r="W13" i="69"/>
  <c r="W5" i="69"/>
  <c r="X53" i="69"/>
  <c r="W44" i="70"/>
  <c r="W53" i="70"/>
  <c r="X46" i="69"/>
  <c r="W51" i="70"/>
  <c r="X51" i="69"/>
  <c r="X49" i="69"/>
  <c r="W49" i="70"/>
  <c r="X45" i="69"/>
  <c r="W45" i="70"/>
  <c r="X52" i="69"/>
  <c r="W47" i="70"/>
  <c r="W52" i="70"/>
  <c r="W54" i="70"/>
  <c r="W55" i="70"/>
  <c r="W48" i="70"/>
  <c r="Y51" i="68"/>
  <c r="W46" i="70"/>
  <c r="Y49" i="68"/>
  <c r="W50" i="70"/>
  <c r="Y54" i="68"/>
  <c r="X47" i="69"/>
  <c r="Y52" i="68"/>
  <c r="X54" i="69"/>
  <c r="Y46" i="68"/>
  <c r="Y48" i="68"/>
  <c r="Y50" i="68"/>
  <c r="Y53" i="68"/>
  <c r="X55" i="69"/>
  <c r="Y45" i="68"/>
  <c r="X50" i="69"/>
  <c r="X48" i="69"/>
  <c r="Z45" i="67"/>
  <c r="AA45" i="63"/>
  <c r="Y44" i="68"/>
  <c r="Y44" i="69" s="1"/>
  <c r="Y47" i="68"/>
  <c r="AA54" i="63"/>
  <c r="Z54" i="67"/>
  <c r="W40" i="70"/>
  <c r="W33" i="70"/>
  <c r="Y35" i="68"/>
  <c r="W31" i="70"/>
  <c r="W41" i="70"/>
  <c r="W34" i="70"/>
  <c r="W35" i="70"/>
  <c r="X33" i="69"/>
  <c r="W42" i="70"/>
  <c r="Y31" i="68"/>
  <c r="Y31" i="69" s="1"/>
  <c r="W36" i="70"/>
  <c r="Y38" i="68"/>
  <c r="W39" i="70"/>
  <c r="W37" i="70"/>
  <c r="X42" i="69"/>
  <c r="X34" i="69"/>
  <c r="W32" i="70"/>
  <c r="W38" i="70"/>
  <c r="X32" i="69"/>
  <c r="X35" i="69"/>
  <c r="X39" i="69"/>
  <c r="X38" i="69"/>
  <c r="Y40" i="68"/>
  <c r="Z37" i="67"/>
  <c r="AA37" i="63"/>
  <c r="Y33" i="68"/>
  <c r="X41" i="69"/>
  <c r="X36" i="69"/>
  <c r="Y32" i="68"/>
  <c r="X37" i="69"/>
  <c r="Y39" i="68"/>
  <c r="Y42" i="68"/>
  <c r="Y34" i="68"/>
  <c r="Y37" i="68"/>
  <c r="Y41" i="68"/>
  <c r="Y36" i="68"/>
  <c r="X40" i="69"/>
  <c r="AA38" i="63"/>
  <c r="Z38" i="67"/>
  <c r="X29" i="68"/>
  <c r="Y21" i="67"/>
  <c r="Z21" i="63"/>
  <c r="Y18" i="67"/>
  <c r="Z18" i="63"/>
  <c r="Y10" i="67"/>
  <c r="Z10" i="63"/>
  <c r="Y14" i="67"/>
  <c r="Z14" i="63"/>
  <c r="Y6" i="67"/>
  <c r="Z6" i="63"/>
  <c r="W18" i="69"/>
  <c r="X27" i="68"/>
  <c r="V20" i="70"/>
  <c r="V19" i="70"/>
  <c r="W24" i="69"/>
  <c r="W19" i="69"/>
  <c r="V23" i="70"/>
  <c r="W26" i="69"/>
  <c r="W20" i="69"/>
  <c r="X26" i="68"/>
  <c r="X22" i="68"/>
  <c r="X23" i="68"/>
  <c r="W29" i="69"/>
  <c r="W27" i="69"/>
  <c r="W28" i="69"/>
  <c r="W22" i="69"/>
  <c r="W23" i="69"/>
  <c r="W25" i="69"/>
  <c r="V29" i="70"/>
  <c r="V17" i="70"/>
  <c r="V24" i="70"/>
  <c r="W21" i="69"/>
  <c r="V27" i="70"/>
  <c r="V21" i="70"/>
  <c r="V28" i="70"/>
  <c r="X18" i="68"/>
  <c r="X19" i="68"/>
  <c r="X21" i="68"/>
  <c r="V26" i="70"/>
  <c r="V18" i="70"/>
  <c r="X24" i="68"/>
  <c r="V22" i="70"/>
  <c r="X17" i="68"/>
  <c r="X17" i="69" s="1"/>
  <c r="V25" i="70"/>
  <c r="X25" i="68"/>
  <c r="X28" i="68"/>
  <c r="X20" i="68"/>
  <c r="AA41" i="67"/>
  <c r="AB41" i="63"/>
  <c r="AB41" i="67" s="1"/>
  <c r="Y28" i="67"/>
  <c r="Z28" i="63"/>
  <c r="AB39" i="63"/>
  <c r="AB39" i="67" s="1"/>
  <c r="AB47" i="63"/>
  <c r="AB47" i="67" s="1"/>
  <c r="C13" i="60"/>
  <c r="E17" i="60"/>
  <c r="B8" i="60"/>
  <c r="G27" i="60"/>
  <c r="G5" i="60"/>
  <c r="B14" i="60"/>
  <c r="C28" i="60"/>
  <c r="D21" i="60"/>
  <c r="F4" i="60"/>
  <c r="C9" i="60"/>
  <c r="D7" i="60"/>
  <c r="D4" i="60"/>
  <c r="AA20" i="63"/>
  <c r="AA20" i="67" s="1"/>
  <c r="AA27" i="63"/>
  <c r="AA27" i="67" s="1"/>
  <c r="AA17" i="63"/>
  <c r="AA17" i="67" s="1"/>
  <c r="AA3" i="63"/>
  <c r="AA3" i="67" s="1"/>
  <c r="AA5" i="63"/>
  <c r="AA5" i="67" s="1"/>
  <c r="AA11" i="63"/>
  <c r="AA11" i="67" s="1"/>
  <c r="C23" i="60"/>
  <c r="C17" i="60"/>
  <c r="AB34" i="63"/>
  <c r="AB34" i="67" s="1"/>
  <c r="AB46" i="63"/>
  <c r="AB46" i="67" s="1"/>
  <c r="AB49" i="63"/>
  <c r="AB49" i="67" s="1"/>
  <c r="AB32" i="63"/>
  <c r="AB32" i="67" s="1"/>
  <c r="AB55" i="63"/>
  <c r="AB55" i="67" s="1"/>
  <c r="AA52" i="63"/>
  <c r="AA52" i="67" s="1"/>
  <c r="AA53" i="63"/>
  <c r="AA53" i="67" s="1"/>
  <c r="AA50" i="63"/>
  <c r="AA50" i="67" s="1"/>
  <c r="AA48" i="63"/>
  <c r="AA48" i="67" s="1"/>
  <c r="AA51" i="63"/>
  <c r="AA51" i="67" s="1"/>
  <c r="AA44" i="63"/>
  <c r="AA44" i="67" s="1"/>
  <c r="AA35" i="63"/>
  <c r="AA35" i="67" s="1"/>
  <c r="AA31" i="63"/>
  <c r="AA31" i="67" s="1"/>
  <c r="AA33" i="63"/>
  <c r="AA33" i="67" s="1"/>
  <c r="AA36" i="63"/>
  <c r="AA36" i="67" s="1"/>
  <c r="AA42" i="63"/>
  <c r="AA42" i="67" s="1"/>
  <c r="B18" i="60"/>
  <c r="F6" i="60"/>
  <c r="B9" i="60"/>
  <c r="B15" i="60"/>
  <c r="B5" i="60"/>
  <c r="E18" i="60"/>
  <c r="F21" i="60"/>
  <c r="E9" i="60"/>
  <c r="E20" i="60"/>
  <c r="C29" i="60"/>
  <c r="Z29" i="63"/>
  <c r="Z29" i="67" s="1"/>
  <c r="AB24" i="63"/>
  <c r="AB24" i="67" s="1"/>
  <c r="Z23" i="63"/>
  <c r="Z23" i="67" s="1"/>
  <c r="Z26" i="63"/>
  <c r="Z26" i="67" s="1"/>
  <c r="Z22" i="63"/>
  <c r="Z22" i="67" s="1"/>
  <c r="Z25" i="63"/>
  <c r="Z25" i="67" s="1"/>
  <c r="Z19" i="63"/>
  <c r="Z19" i="67" s="1"/>
  <c r="Z15" i="67"/>
  <c r="Z12" i="63"/>
  <c r="Z12" i="67" s="1"/>
  <c r="Z13" i="63"/>
  <c r="Z13" i="67" s="1"/>
  <c r="Z7" i="63"/>
  <c r="Z7" i="67" s="1"/>
  <c r="AB4" i="63"/>
  <c r="AB4" i="67" s="1"/>
  <c r="AB8" i="63"/>
  <c r="AB8" i="67" s="1"/>
  <c r="AA2" i="63"/>
  <c r="AA2" i="67" s="1"/>
  <c r="B2" i="60"/>
  <c r="C21" i="60"/>
  <c r="G10" i="60"/>
  <c r="D3" i="60"/>
  <c r="G18" i="60"/>
  <c r="C3" i="60"/>
  <c r="C7" i="60"/>
  <c r="D20" i="60"/>
  <c r="F2" i="60"/>
  <c r="G23" i="60"/>
  <c r="C30" i="60"/>
  <c r="G4" i="60"/>
  <c r="E25" i="60"/>
  <c r="C11" i="60"/>
  <c r="G31" i="60"/>
  <c r="E16" i="60"/>
  <c r="G28" i="60"/>
  <c r="E26" i="60"/>
  <c r="F10" i="60"/>
  <c r="C16" i="60"/>
  <c r="G11" i="60"/>
  <c r="B24" i="60"/>
  <c r="B21" i="60"/>
  <c r="F24" i="60"/>
  <c r="D14" i="60"/>
  <c r="B13" i="60"/>
  <c r="G26" i="60"/>
  <c r="G22" i="60"/>
  <c r="C2" i="60"/>
  <c r="E21" i="60"/>
  <c r="D28" i="60"/>
  <c r="C6" i="60"/>
  <c r="B7" i="60"/>
  <c r="E28" i="60"/>
  <c r="F15" i="60"/>
  <c r="C26" i="60"/>
  <c r="F5" i="60"/>
  <c r="F14" i="60"/>
  <c r="C10" i="60"/>
  <c r="C31" i="60"/>
  <c r="B4" i="60"/>
  <c r="E6" i="60"/>
  <c r="G15" i="60"/>
  <c r="G29" i="60"/>
  <c r="E12" i="60"/>
  <c r="D30" i="60"/>
  <c r="D6" i="60"/>
  <c r="B10" i="60"/>
  <c r="F7" i="60"/>
  <c r="E29" i="60"/>
  <c r="F16" i="60"/>
  <c r="G13" i="60"/>
  <c r="D5" i="60"/>
  <c r="B12" i="60"/>
  <c r="D8" i="60"/>
  <c r="E7" i="60"/>
  <c r="F20" i="60"/>
  <c r="G9" i="60"/>
  <c r="D27" i="60"/>
  <c r="D17" i="60"/>
  <c r="F28" i="60"/>
  <c r="D10" i="60"/>
  <c r="D31" i="60"/>
  <c r="D19" i="60"/>
  <c r="B16" i="60"/>
  <c r="E2" i="60"/>
  <c r="G16" i="60"/>
  <c r="G25" i="60"/>
  <c r="C24" i="60"/>
  <c r="B27" i="60"/>
  <c r="F23" i="60"/>
  <c r="F29" i="60"/>
  <c r="E11" i="60"/>
  <c r="D15" i="60"/>
  <c r="C8" i="60"/>
  <c r="C4" i="60"/>
  <c r="E31" i="60"/>
  <c r="E8" i="60"/>
  <c r="F31" i="60"/>
  <c r="G20" i="60"/>
  <c r="F22" i="60"/>
  <c r="F25" i="60"/>
  <c r="C5" i="60"/>
  <c r="C18" i="60"/>
  <c r="D11" i="60"/>
  <c r="G21" i="60"/>
  <c r="E15" i="60"/>
  <c r="B22" i="60"/>
  <c r="B31" i="60"/>
  <c r="B20" i="60"/>
  <c r="E13" i="60"/>
  <c r="C12" i="60"/>
  <c r="B19" i="60"/>
  <c r="E24" i="60"/>
  <c r="C15" i="60"/>
  <c r="G24" i="60"/>
  <c r="G14" i="60"/>
  <c r="F26" i="60"/>
  <c r="F8" i="60"/>
  <c r="B28" i="60"/>
  <c r="D12" i="60"/>
  <c r="B25" i="60"/>
  <c r="B30" i="60"/>
  <c r="F3" i="60"/>
  <c r="G7" i="60"/>
  <c r="F13" i="60"/>
  <c r="C27" i="60"/>
  <c r="D22" i="60"/>
  <c r="B26" i="60"/>
  <c r="B29" i="60"/>
  <c r="E14" i="60"/>
  <c r="B11" i="60"/>
  <c r="F12" i="60"/>
  <c r="D24" i="60"/>
  <c r="G3" i="60"/>
  <c r="G17" i="60"/>
  <c r="D25" i="60"/>
  <c r="G8" i="60"/>
  <c r="B6" i="60"/>
  <c r="E22" i="60"/>
  <c r="F9" i="60"/>
  <c r="C14" i="60"/>
  <c r="F18" i="60"/>
  <c r="D9" i="60"/>
  <c r="D2" i="60"/>
  <c r="E23" i="60"/>
  <c r="G12" i="60"/>
  <c r="F17" i="60"/>
  <c r="B17" i="60"/>
  <c r="F11" i="60"/>
  <c r="G19" i="60"/>
  <c r="B23" i="60"/>
  <c r="C25" i="60"/>
  <c r="E27" i="60"/>
  <c r="E30" i="60"/>
  <c r="D26" i="60"/>
  <c r="C19" i="60"/>
  <c r="F19" i="60"/>
  <c r="D13" i="60"/>
  <c r="F27" i="60"/>
  <c r="G2" i="60"/>
  <c r="E3" i="60"/>
  <c r="F30" i="60"/>
  <c r="G30" i="60"/>
  <c r="C20" i="60"/>
  <c r="D23" i="60"/>
  <c r="B3" i="60"/>
  <c r="D16" i="60"/>
  <c r="D18" i="60"/>
  <c r="G6" i="60"/>
  <c r="E4" i="60"/>
  <c r="C22" i="60"/>
  <c r="D29" i="60"/>
  <c r="E10" i="60"/>
  <c r="E19" i="60"/>
  <c r="AB9" i="63" l="1"/>
  <c r="AB9" i="67" s="1"/>
  <c r="Y7" i="68"/>
  <c r="Y10" i="68"/>
  <c r="Y12" i="68"/>
  <c r="Y13" i="68"/>
  <c r="Y14" i="68"/>
  <c r="W3" i="70"/>
  <c r="W7" i="70"/>
  <c r="Y6" i="68"/>
  <c r="Y4" i="68"/>
  <c r="Y2" i="68"/>
  <c r="Y11" i="68"/>
  <c r="Y3" i="68"/>
  <c r="Y5" i="68"/>
  <c r="Y9" i="68"/>
  <c r="Y8" i="68"/>
  <c r="W8" i="70"/>
  <c r="W10" i="70"/>
  <c r="W9" i="70"/>
  <c r="W2" i="70"/>
  <c r="W13" i="70"/>
  <c r="W5" i="70"/>
  <c r="W6" i="70"/>
  <c r="W4" i="70"/>
  <c r="W14" i="70"/>
  <c r="W12" i="70"/>
  <c r="W11" i="70"/>
  <c r="X4" i="69"/>
  <c r="X7" i="69"/>
  <c r="X12" i="69"/>
  <c r="X14" i="69"/>
  <c r="X6" i="69"/>
  <c r="X3" i="69"/>
  <c r="X8" i="69"/>
  <c r="X10" i="69"/>
  <c r="X11" i="69"/>
  <c r="X9" i="69"/>
  <c r="X13" i="69"/>
  <c r="X5" i="69"/>
  <c r="X53" i="70"/>
  <c r="X55" i="70"/>
  <c r="X44" i="70"/>
  <c r="X51" i="70"/>
  <c r="Y45" i="69"/>
  <c r="Z48" i="68"/>
  <c r="X50" i="70"/>
  <c r="Y53" i="69"/>
  <c r="Y52" i="69"/>
  <c r="X49" i="70"/>
  <c r="Z46" i="68"/>
  <c r="Z55" i="68"/>
  <c r="Y49" i="69"/>
  <c r="Y46" i="69"/>
  <c r="X54" i="70"/>
  <c r="Y50" i="69"/>
  <c r="AA54" i="67"/>
  <c r="AB54" i="63"/>
  <c r="AB54" i="67" s="1"/>
  <c r="X46" i="70"/>
  <c r="Z49" i="68"/>
  <c r="Z54" i="68"/>
  <c r="X45" i="70"/>
  <c r="Z45" i="68"/>
  <c r="X52" i="70"/>
  <c r="Z52" i="68"/>
  <c r="Y51" i="69"/>
  <c r="Z51" i="68"/>
  <c r="Y47" i="69"/>
  <c r="Z44" i="68"/>
  <c r="Z44" i="69" s="1"/>
  <c r="X48" i="70"/>
  <c r="Z47" i="68"/>
  <c r="Z50" i="68"/>
  <c r="Y54" i="69"/>
  <c r="X47" i="70"/>
  <c r="Y48" i="69"/>
  <c r="Z53" i="68"/>
  <c r="Y55" i="69"/>
  <c r="AA45" i="67"/>
  <c r="AB45" i="63"/>
  <c r="AB45" i="67" s="1"/>
  <c r="X40" i="70"/>
  <c r="X33" i="70"/>
  <c r="Y36" i="69"/>
  <c r="X35" i="70"/>
  <c r="Z33" i="68"/>
  <c r="Y34" i="69"/>
  <c r="X32" i="70"/>
  <c r="X42" i="70"/>
  <c r="X34" i="70"/>
  <c r="X36" i="70"/>
  <c r="Z40" i="68"/>
  <c r="Y38" i="69"/>
  <c r="Y40" i="69"/>
  <c r="Y32" i="69"/>
  <c r="Y37" i="69"/>
  <c r="X37" i="70"/>
  <c r="X41" i="70"/>
  <c r="X38" i="70"/>
  <c r="Z34" i="68"/>
  <c r="Z39" i="68"/>
  <c r="Y39" i="69"/>
  <c r="Y33" i="69"/>
  <c r="Z42" i="68"/>
  <c r="Y41" i="69"/>
  <c r="Z32" i="68"/>
  <c r="Z37" i="68"/>
  <c r="Z41" i="68"/>
  <c r="Y35" i="69"/>
  <c r="Z36" i="68"/>
  <c r="X39" i="70"/>
  <c r="AA38" i="67"/>
  <c r="AB38" i="63"/>
  <c r="AB38" i="67" s="1"/>
  <c r="AA37" i="67"/>
  <c r="AB37" i="63"/>
  <c r="AB37" i="67" s="1"/>
  <c r="Y42" i="69"/>
  <c r="X31" i="70"/>
  <c r="Z35" i="68"/>
  <c r="Z38" i="68"/>
  <c r="Z31" i="68"/>
  <c r="Z31" i="69" s="1"/>
  <c r="Z18" i="67"/>
  <c r="AA18" i="63"/>
  <c r="Z21" i="67"/>
  <c r="AA21" i="63"/>
  <c r="Y19" i="68"/>
  <c r="Z14" i="67"/>
  <c r="AA14" i="63"/>
  <c r="Z6" i="67"/>
  <c r="AA6" i="63"/>
  <c r="Z10" i="67"/>
  <c r="AA10" i="63"/>
  <c r="W20" i="70"/>
  <c r="W19" i="70"/>
  <c r="W27" i="70"/>
  <c r="W17" i="70"/>
  <c r="W18" i="70"/>
  <c r="W28" i="70"/>
  <c r="W24" i="70"/>
  <c r="Y18" i="68"/>
  <c r="Y29" i="68"/>
  <c r="W23" i="70"/>
  <c r="W26" i="70"/>
  <c r="W22" i="70"/>
  <c r="Y24" i="68"/>
  <c r="Y21" i="68"/>
  <c r="W29" i="70"/>
  <c r="X20" i="69"/>
  <c r="W21" i="70"/>
  <c r="Y27" i="68"/>
  <c r="W25" i="70"/>
  <c r="Y25" i="68"/>
  <c r="X21" i="69"/>
  <c r="X25" i="69"/>
  <c r="X19" i="69"/>
  <c r="X28" i="69"/>
  <c r="X23" i="69"/>
  <c r="X18" i="69"/>
  <c r="X22" i="69"/>
  <c r="X26" i="69"/>
  <c r="X27" i="69"/>
  <c r="X29" i="69"/>
  <c r="X24" i="69"/>
  <c r="Y26" i="68"/>
  <c r="Y28" i="68"/>
  <c r="Y17" i="68"/>
  <c r="Y17" i="69" s="1"/>
  <c r="Y20" i="68"/>
  <c r="Y22" i="68"/>
  <c r="Y23" i="68"/>
  <c r="Z28" i="67"/>
  <c r="AA28" i="63"/>
  <c r="AB11" i="63"/>
  <c r="AB11" i="67" s="1"/>
  <c r="AB3" i="63"/>
  <c r="AB3" i="67" s="1"/>
  <c r="AB27" i="63"/>
  <c r="AB27" i="67" s="1"/>
  <c r="AB5" i="63"/>
  <c r="AB5" i="67" s="1"/>
  <c r="AB17" i="63"/>
  <c r="AB17" i="67" s="1"/>
  <c r="AB20" i="63"/>
  <c r="AB20" i="67" s="1"/>
  <c r="AB44" i="63"/>
  <c r="AB44" i="67" s="1"/>
  <c r="AB48" i="63"/>
  <c r="AB48" i="67" s="1"/>
  <c r="AB53" i="63"/>
  <c r="AB53" i="67" s="1"/>
  <c r="AB51" i="63"/>
  <c r="AB51" i="67" s="1"/>
  <c r="AB50" i="63"/>
  <c r="AB50" i="67" s="1"/>
  <c r="AB52" i="63"/>
  <c r="AB52" i="67" s="1"/>
  <c r="AB35" i="63"/>
  <c r="AB35" i="67" s="1"/>
  <c r="AB31" i="63"/>
  <c r="AB31" i="67" s="1"/>
  <c r="AB33" i="63"/>
  <c r="AB33" i="67" s="1"/>
  <c r="AB36" i="63"/>
  <c r="AB36" i="67" s="1"/>
  <c r="AB42" i="63"/>
  <c r="AB42" i="67" s="1"/>
  <c r="AA19" i="63"/>
  <c r="AA19" i="67" s="1"/>
  <c r="AA22" i="63"/>
  <c r="AA22" i="67" s="1"/>
  <c r="AA23" i="63"/>
  <c r="AA23" i="67" s="1"/>
  <c r="AA29" i="63"/>
  <c r="AA29" i="67" s="1"/>
  <c r="AA25" i="63"/>
  <c r="AA25" i="67" s="1"/>
  <c r="AA26" i="63"/>
  <c r="AA26" i="67" s="1"/>
  <c r="AA15" i="67"/>
  <c r="AA12" i="63"/>
  <c r="AA12" i="67" s="1"/>
  <c r="AA13" i="63"/>
  <c r="AA13" i="67" s="1"/>
  <c r="AA7" i="63"/>
  <c r="AA7" i="67" s="1"/>
  <c r="AB2" i="63"/>
  <c r="AB2" i="67" s="1"/>
  <c r="AA38" i="68" l="1"/>
  <c r="AA34" i="68"/>
  <c r="Z10" i="68"/>
  <c r="Z12" i="68"/>
  <c r="Z7" i="68"/>
  <c r="X9" i="70"/>
  <c r="Z14" i="68"/>
  <c r="Z6" i="68"/>
  <c r="Z9" i="68"/>
  <c r="Z3" i="68"/>
  <c r="Z4" i="68"/>
  <c r="Z2" i="68"/>
  <c r="Z2" i="69" s="1"/>
  <c r="Z11" i="68"/>
  <c r="Z5" i="68"/>
  <c r="Z8" i="68"/>
  <c r="X7" i="70"/>
  <c r="Z13" i="68"/>
  <c r="X2" i="70"/>
  <c r="X13" i="70"/>
  <c r="X14" i="70"/>
  <c r="X8" i="70"/>
  <c r="X11" i="70"/>
  <c r="X3" i="70"/>
  <c r="X6" i="70"/>
  <c r="X12" i="70"/>
  <c r="X5" i="70"/>
  <c r="X10" i="70"/>
  <c r="X4" i="70"/>
  <c r="Y4" i="69"/>
  <c r="Z25" i="68"/>
  <c r="Y2" i="69"/>
  <c r="Y3" i="69"/>
  <c r="Y14" i="69"/>
  <c r="Y12" i="69"/>
  <c r="Y7" i="69"/>
  <c r="Y13" i="69"/>
  <c r="Y11" i="69"/>
  <c r="Y6" i="69"/>
  <c r="Y5" i="69"/>
  <c r="Y8" i="69"/>
  <c r="Y10" i="69"/>
  <c r="Y9" i="69"/>
  <c r="AA50" i="68"/>
  <c r="Y44" i="70"/>
  <c r="Y53" i="70"/>
  <c r="AA45" i="68"/>
  <c r="Z46" i="69"/>
  <c r="AA46" i="68"/>
  <c r="Z47" i="69"/>
  <c r="Z45" i="69"/>
  <c r="AA49" i="68"/>
  <c r="Y47" i="70"/>
  <c r="Z48" i="69"/>
  <c r="AA52" i="68"/>
  <c r="AA44" i="68"/>
  <c r="AA44" i="69" s="1"/>
  <c r="Y55" i="70"/>
  <c r="AA48" i="68"/>
  <c r="Y51" i="70"/>
  <c r="AA51" i="68"/>
  <c r="Y52" i="70"/>
  <c r="AA47" i="68"/>
  <c r="AA53" i="68"/>
  <c r="AA54" i="68"/>
  <c r="AA55" i="68"/>
  <c r="Z53" i="69"/>
  <c r="Z50" i="69"/>
  <c r="Y49" i="70"/>
  <c r="Z49" i="69"/>
  <c r="Z55" i="69"/>
  <c r="Y45" i="70"/>
  <c r="Z51" i="69"/>
  <c r="Y50" i="70"/>
  <c r="Z52" i="69"/>
  <c r="Z54" i="69"/>
  <c r="Y46" i="70"/>
  <c r="Y48" i="70"/>
  <c r="Y54" i="70"/>
  <c r="Y40" i="70"/>
  <c r="Y33" i="70"/>
  <c r="Y32" i="70"/>
  <c r="Z32" i="69"/>
  <c r="Y34" i="70"/>
  <c r="Y41" i="70"/>
  <c r="Z41" i="69"/>
  <c r="Z38" i="69"/>
  <c r="Y42" i="70"/>
  <c r="AA36" i="68"/>
  <c r="Z37" i="69"/>
  <c r="Z36" i="69"/>
  <c r="Z42" i="69"/>
  <c r="Y39" i="70"/>
  <c r="Y36" i="70"/>
  <c r="Z39" i="69"/>
  <c r="Z33" i="69"/>
  <c r="AA32" i="68"/>
  <c r="AA35" i="68"/>
  <c r="AA33" i="68"/>
  <c r="Z35" i="69"/>
  <c r="AA41" i="68"/>
  <c r="Y38" i="70"/>
  <c r="AA39" i="68"/>
  <c r="Y35" i="70"/>
  <c r="Z40" i="69"/>
  <c r="AA42" i="68"/>
  <c r="AA37" i="68"/>
  <c r="Y31" i="70"/>
  <c r="AA31" i="68"/>
  <c r="AA31" i="69" s="1"/>
  <c r="Y37" i="70"/>
  <c r="Z34" i="69"/>
  <c r="AA40" i="68"/>
  <c r="AA21" i="67"/>
  <c r="AB21" i="63"/>
  <c r="AB21" i="67" s="1"/>
  <c r="AA18" i="67"/>
  <c r="AB18" i="63"/>
  <c r="AB18" i="67" s="1"/>
  <c r="AA6" i="67"/>
  <c r="AB6" i="63"/>
  <c r="AB6" i="67" s="1"/>
  <c r="AA10" i="67"/>
  <c r="AB10" i="63"/>
  <c r="AB10" i="67" s="1"/>
  <c r="AA14" i="67"/>
  <c r="AB14" i="63"/>
  <c r="AB14" i="67" s="1"/>
  <c r="X22" i="70"/>
  <c r="X20" i="70"/>
  <c r="X23" i="70"/>
  <c r="Y27" i="69"/>
  <c r="Y25" i="69"/>
  <c r="Y21" i="69"/>
  <c r="Y29" i="69"/>
  <c r="Y18" i="69"/>
  <c r="Z17" i="68"/>
  <c r="Z17" i="69" s="1"/>
  <c r="X29" i="70"/>
  <c r="Z26" i="68"/>
  <c r="Z29" i="68"/>
  <c r="Y20" i="69"/>
  <c r="X21" i="70"/>
  <c r="Z24" i="68"/>
  <c r="X24" i="70"/>
  <c r="Z18" i="68"/>
  <c r="Z22" i="68"/>
  <c r="Z20" i="68"/>
  <c r="X26" i="70"/>
  <c r="X18" i="70"/>
  <c r="Y28" i="69"/>
  <c r="X27" i="70"/>
  <c r="X17" i="70"/>
  <c r="Y22" i="69"/>
  <c r="Z28" i="68"/>
  <c r="Z23" i="68"/>
  <c r="Z27" i="68"/>
  <c r="Y23" i="69"/>
  <c r="Y26" i="69"/>
  <c r="X28" i="70"/>
  <c r="X19" i="70"/>
  <c r="Z19" i="68"/>
  <c r="X25" i="70"/>
  <c r="Z21" i="68"/>
  <c r="Y24" i="69"/>
  <c r="Y19" i="69"/>
  <c r="AA28" i="67"/>
  <c r="AB28" i="63"/>
  <c r="AB28" i="67" s="1"/>
  <c r="AB52" i="68"/>
  <c r="AB36" i="68"/>
  <c r="AB48" i="68"/>
  <c r="AB33" i="68"/>
  <c r="AB50" i="68"/>
  <c r="AB44" i="68"/>
  <c r="AB44" i="69" s="1"/>
  <c r="AB45" i="68"/>
  <c r="AB49" i="68"/>
  <c r="AB54" i="68"/>
  <c r="AB31" i="68"/>
  <c r="AB31" i="69" s="1"/>
  <c r="AB41" i="68"/>
  <c r="AB38" i="68"/>
  <c r="AB40" i="68"/>
  <c r="AB37" i="68"/>
  <c r="AB51" i="68"/>
  <c r="AB46" i="68"/>
  <c r="AB34" i="68"/>
  <c r="AB55" i="68"/>
  <c r="AB47" i="68"/>
  <c r="AB42" i="68"/>
  <c r="AB35" i="68"/>
  <c r="AB53" i="68"/>
  <c r="AB32" i="68"/>
  <c r="AB39" i="68"/>
  <c r="AB26" i="63"/>
  <c r="AB26" i="67" s="1"/>
  <c r="AB29" i="63"/>
  <c r="AB29" i="67" s="1"/>
  <c r="AB22" i="63"/>
  <c r="AB22" i="67" s="1"/>
  <c r="AB25" i="63"/>
  <c r="AB25" i="67" s="1"/>
  <c r="AB23" i="63"/>
  <c r="AB23" i="67" s="1"/>
  <c r="AB19" i="63"/>
  <c r="AB19" i="67" s="1"/>
  <c r="AB15" i="67"/>
  <c r="AB12" i="63"/>
  <c r="AB12" i="67" s="1"/>
  <c r="AB13" i="63"/>
  <c r="AB13" i="67" s="1"/>
  <c r="AB7" i="63"/>
  <c r="AB7" i="67" s="1"/>
  <c r="AB10" i="68" l="1"/>
  <c r="AA10" i="68"/>
  <c r="AA14" i="68"/>
  <c r="AA12" i="68"/>
  <c r="AB12" i="68"/>
  <c r="AB7" i="68"/>
  <c r="AB6" i="68"/>
  <c r="AB4" i="68"/>
  <c r="AB2" i="68"/>
  <c r="AB2" i="69" s="1"/>
  <c r="AA6" i="68"/>
  <c r="AA11" i="68"/>
  <c r="AA4" i="68"/>
  <c r="AA3" i="68"/>
  <c r="AA9" i="68"/>
  <c r="AA5" i="68"/>
  <c r="AA8" i="68"/>
  <c r="AA2" i="68"/>
  <c r="AA2" i="69" s="1"/>
  <c r="AA7" i="68"/>
  <c r="AA13" i="68"/>
  <c r="AB9" i="68"/>
  <c r="AB3" i="68"/>
  <c r="AB11" i="68"/>
  <c r="AB14" i="68"/>
  <c r="AB13" i="68"/>
  <c r="AB5" i="68"/>
  <c r="AB8" i="68"/>
  <c r="Y2" i="70"/>
  <c r="Y4" i="70"/>
  <c r="Y6" i="70"/>
  <c r="Y8" i="70"/>
  <c r="Y10" i="70"/>
  <c r="Y12" i="70"/>
  <c r="Y14" i="70"/>
  <c r="Y3" i="70"/>
  <c r="Y7" i="70"/>
  <c r="Y11" i="70"/>
  <c r="Y5" i="70"/>
  <c r="Y9" i="70"/>
  <c r="Y13" i="70"/>
  <c r="Z3" i="69"/>
  <c r="Z12" i="69"/>
  <c r="Z6" i="69"/>
  <c r="Z14" i="69"/>
  <c r="Z7" i="69"/>
  <c r="Z11" i="69"/>
  <c r="Z4" i="69"/>
  <c r="Z10" i="69"/>
  <c r="Z5" i="69"/>
  <c r="Z8" i="69"/>
  <c r="Z9" i="69"/>
  <c r="Z13" i="69"/>
  <c r="Z48" i="70"/>
  <c r="AA52" i="69"/>
  <c r="AA47" i="69"/>
  <c r="Z54" i="70"/>
  <c r="Z44" i="70"/>
  <c r="Z47" i="70"/>
  <c r="AA48" i="69"/>
  <c r="Z52" i="70"/>
  <c r="AA49" i="69"/>
  <c r="Z53" i="70"/>
  <c r="Z55" i="70"/>
  <c r="AA54" i="69"/>
  <c r="Z51" i="70"/>
  <c r="AA53" i="69"/>
  <c r="AA46" i="69"/>
  <c r="AA51" i="69"/>
  <c r="AA50" i="69"/>
  <c r="AA55" i="69"/>
  <c r="AA45" i="69"/>
  <c r="Z50" i="70"/>
  <c r="Z45" i="70"/>
  <c r="Z49" i="70"/>
  <c r="Z46" i="70"/>
  <c r="AA34" i="69"/>
  <c r="Z40" i="70"/>
  <c r="Z33" i="70"/>
  <c r="Z41" i="70"/>
  <c r="Z37" i="70"/>
  <c r="AA40" i="69"/>
  <c r="AA35" i="69"/>
  <c r="Z32" i="70"/>
  <c r="AA36" i="69"/>
  <c r="Z42" i="70"/>
  <c r="AA32" i="69"/>
  <c r="Z34" i="70"/>
  <c r="Z35" i="70"/>
  <c r="AA33" i="69"/>
  <c r="AA39" i="69"/>
  <c r="Z39" i="70"/>
  <c r="Z31" i="70"/>
  <c r="Z36" i="70"/>
  <c r="Z38" i="70"/>
  <c r="AA42" i="69"/>
  <c r="AA41" i="69"/>
  <c r="AA38" i="69"/>
  <c r="AA37" i="69"/>
  <c r="AA17" i="68"/>
  <c r="AA17" i="69" s="1"/>
  <c r="AA21" i="68"/>
  <c r="AA28" i="68"/>
  <c r="AA26" i="68"/>
  <c r="AA23" i="68"/>
  <c r="Z19" i="69"/>
  <c r="Y22" i="70"/>
  <c r="AA19" i="68"/>
  <c r="AA20" i="68"/>
  <c r="Y27" i="70"/>
  <c r="AA22" i="68"/>
  <c r="AA27" i="68"/>
  <c r="AA24" i="68"/>
  <c r="AA25" i="68"/>
  <c r="Z24" i="69"/>
  <c r="Y20" i="70"/>
  <c r="AA18" i="68"/>
  <c r="AA29" i="68"/>
  <c r="Y29" i="70"/>
  <c r="Z25" i="69"/>
  <c r="Z21" i="69"/>
  <c r="Z22" i="69"/>
  <c r="Z20" i="69"/>
  <c r="Z26" i="69"/>
  <c r="Y21" i="70"/>
  <c r="Z18" i="69"/>
  <c r="Z28" i="69"/>
  <c r="Z27" i="69"/>
  <c r="Z29" i="69"/>
  <c r="Y28" i="70"/>
  <c r="Y17" i="70"/>
  <c r="Y19" i="70"/>
  <c r="Y24" i="70"/>
  <c r="Z23" i="69"/>
  <c r="Y18" i="70"/>
  <c r="Y26" i="70"/>
  <c r="Y25" i="70"/>
  <c r="Y23" i="70"/>
  <c r="AB47" i="69"/>
  <c r="AB46" i="69"/>
  <c r="AB34" i="69"/>
  <c r="AB51" i="69"/>
  <c r="AB33" i="69"/>
  <c r="AB39" i="69"/>
  <c r="AB53" i="69"/>
  <c r="AB45" i="69"/>
  <c r="AB41" i="69"/>
  <c r="AB35" i="69"/>
  <c r="AB37" i="69"/>
  <c r="AB36" i="69"/>
  <c r="AB42" i="69"/>
  <c r="AB55" i="69"/>
  <c r="AB40" i="69"/>
  <c r="AB54" i="69"/>
  <c r="AB49" i="69"/>
  <c r="AB23" i="68"/>
  <c r="AB32" i="69"/>
  <c r="AB48" i="69"/>
  <c r="AB38" i="69"/>
  <c r="AB50" i="69"/>
  <c r="AB52" i="69"/>
  <c r="AB21" i="68"/>
  <c r="AB26" i="68"/>
  <c r="AB25" i="68"/>
  <c r="AB17" i="68"/>
  <c r="AB17" i="69" s="1"/>
  <c r="AB22" i="68"/>
  <c r="AB19" i="68"/>
  <c r="AB29" i="68"/>
  <c r="AB18" i="68"/>
  <c r="AB24" i="68"/>
  <c r="AB28" i="68"/>
  <c r="AB27" i="68"/>
  <c r="AB20" i="68"/>
  <c r="Z2" i="70" l="1"/>
  <c r="Z3" i="70"/>
  <c r="Z14" i="70"/>
  <c r="Z11" i="70"/>
  <c r="Z12" i="70"/>
  <c r="Z4" i="70"/>
  <c r="Z5" i="70"/>
  <c r="Z8" i="70"/>
  <c r="Z13" i="70"/>
  <c r="Z6" i="70"/>
  <c r="Z9" i="70"/>
  <c r="Z7" i="70"/>
  <c r="Z10" i="70"/>
  <c r="AA7" i="69"/>
  <c r="AA14" i="69"/>
  <c r="AA13" i="69"/>
  <c r="AA11" i="69"/>
  <c r="AA3" i="69"/>
  <c r="AA9" i="69"/>
  <c r="AA4" i="69"/>
  <c r="AA5" i="69"/>
  <c r="AA12" i="69"/>
  <c r="AA6" i="69"/>
  <c r="AA8" i="69"/>
  <c r="AA10" i="69"/>
  <c r="AA18" i="69"/>
  <c r="AA53" i="70"/>
  <c r="AA49" i="70"/>
  <c r="AA55" i="70"/>
  <c r="AA44" i="70"/>
  <c r="AA54" i="70"/>
  <c r="AA51" i="70"/>
  <c r="AA50" i="70"/>
  <c r="AA47" i="70"/>
  <c r="AA52" i="70"/>
  <c r="AA46" i="70"/>
  <c r="AA48" i="70"/>
  <c r="AA45" i="70"/>
  <c r="AA33" i="70"/>
  <c r="AA42" i="70"/>
  <c r="AA40" i="70"/>
  <c r="AA37" i="70"/>
  <c r="AA36" i="70"/>
  <c r="AA31" i="70"/>
  <c r="AA41" i="70"/>
  <c r="AA34" i="70"/>
  <c r="AA39" i="70"/>
  <c r="AA35" i="70"/>
  <c r="AA32" i="70"/>
  <c r="AA38" i="70"/>
  <c r="AA21" i="69"/>
  <c r="AA20" i="69"/>
  <c r="AA19" i="69"/>
  <c r="AA24" i="69"/>
  <c r="Z20" i="70"/>
  <c r="AA27" i="69"/>
  <c r="AA22" i="69"/>
  <c r="AA29" i="69"/>
  <c r="AA23" i="69"/>
  <c r="AA28" i="69"/>
  <c r="Z22" i="70"/>
  <c r="AA26" i="69"/>
  <c r="AA25" i="69"/>
  <c r="Z26" i="70"/>
  <c r="Z17" i="70"/>
  <c r="Z28" i="70"/>
  <c r="Z23" i="70"/>
  <c r="Z27" i="70"/>
  <c r="Z21" i="70"/>
  <c r="Z19" i="70"/>
  <c r="Z18" i="70"/>
  <c r="Z29" i="70"/>
  <c r="Z25" i="70"/>
  <c r="Z24" i="70"/>
  <c r="AB39" i="70"/>
  <c r="AB49" i="70"/>
  <c r="AB47" i="70"/>
  <c r="AB52" i="70"/>
  <c r="AB51" i="70"/>
  <c r="AB50" i="70"/>
  <c r="AB45" i="70"/>
  <c r="AB36" i="70"/>
  <c r="AB55" i="70"/>
  <c r="AB20" i="69"/>
  <c r="AB32" i="70"/>
  <c r="AB33" i="70"/>
  <c r="AB31" i="70"/>
  <c r="AB46" i="70"/>
  <c r="AB54" i="70"/>
  <c r="AB35" i="70"/>
  <c r="AB42" i="70"/>
  <c r="AB48" i="70"/>
  <c r="AB34" i="70"/>
  <c r="AB41" i="70"/>
  <c r="AB26" i="69"/>
  <c r="AB23" i="69"/>
  <c r="AB44" i="70"/>
  <c r="AB53" i="70"/>
  <c r="AB38" i="70"/>
  <c r="AB37" i="70"/>
  <c r="AB40" i="70"/>
  <c r="AB24" i="69"/>
  <c r="AB8" i="69"/>
  <c r="AB9" i="69"/>
  <c r="AB11" i="69"/>
  <c r="AB12" i="69"/>
  <c r="AB3" i="69"/>
  <c r="AB10" i="69"/>
  <c r="AB14" i="69"/>
  <c r="AB13" i="69"/>
  <c r="AB22" i="69"/>
  <c r="AB21" i="69"/>
  <c r="AB25" i="69"/>
  <c r="AB18" i="69"/>
  <c r="AB28" i="69"/>
  <c r="AB19" i="69"/>
  <c r="AB7" i="69"/>
  <c r="AB5" i="69"/>
  <c r="AB4" i="69"/>
  <c r="AB6" i="69"/>
  <c r="AB29" i="69"/>
  <c r="AB27" i="69"/>
  <c r="AA7" i="70" l="1"/>
  <c r="AB9" i="70"/>
  <c r="AB7" i="70"/>
  <c r="AA12" i="70"/>
  <c r="AA14" i="70"/>
  <c r="AB2" i="70"/>
  <c r="AA10" i="70"/>
  <c r="AA11" i="70"/>
  <c r="AA3" i="70"/>
  <c r="AB14" i="70"/>
  <c r="AB5" i="70"/>
  <c r="AA8" i="70"/>
  <c r="AA6" i="70"/>
  <c r="AA9" i="70"/>
  <c r="AB4" i="70"/>
  <c r="AB10" i="70"/>
  <c r="AB11" i="70"/>
  <c r="AB3" i="70"/>
  <c r="AA13" i="70"/>
  <c r="AA5" i="70"/>
  <c r="AB8" i="70"/>
  <c r="AB13" i="70"/>
  <c r="AA4" i="70"/>
  <c r="AA2" i="70"/>
  <c r="AB12" i="70"/>
  <c r="AB6" i="70"/>
  <c r="AA22" i="70"/>
  <c r="AA25" i="70"/>
  <c r="AA19" i="70"/>
  <c r="AA24" i="70"/>
  <c r="AA26" i="70"/>
  <c r="AA28" i="70"/>
  <c r="AA20" i="70"/>
  <c r="AA29" i="70"/>
  <c r="AA17" i="70"/>
  <c r="AA23" i="70"/>
  <c r="AA21" i="70"/>
  <c r="AA27" i="70"/>
  <c r="AA18" i="70"/>
  <c r="AB23" i="70"/>
  <c r="AB20" i="70"/>
  <c r="AB27" i="70"/>
  <c r="AB26" i="70"/>
  <c r="AB17" i="70"/>
  <c r="AB22" i="70"/>
  <c r="AB28" i="70"/>
  <c r="AB18" i="70"/>
  <c r="AB24" i="70"/>
  <c r="AB25" i="70"/>
  <c r="AB29" i="70"/>
  <c r="AB21" i="70"/>
  <c r="AB19" i="70"/>
</calcChain>
</file>

<file path=xl/sharedStrings.xml><?xml version="1.0" encoding="utf-8"?>
<sst xmlns="http://schemas.openxmlformats.org/spreadsheetml/2006/main" count="11750" uniqueCount="157">
  <si>
    <t>GOLFBILJARTFEDERATIE KLEIN-BRABANT-WAASLAND-WILLEBROEK</t>
  </si>
  <si>
    <t>wedstrijden van :</t>
  </si>
  <si>
    <t>-</t>
  </si>
  <si>
    <t>p</t>
  </si>
  <si>
    <t>Rangschikking ERE-reeks</t>
  </si>
  <si>
    <t>Rangschikking EERSTE reeks</t>
  </si>
  <si>
    <t>Rangschikking TWEEDE reeks</t>
  </si>
  <si>
    <t>KALFORT SPORTIF 5</t>
  </si>
  <si>
    <t>HET WIEL 1</t>
  </si>
  <si>
    <t>DE GOLVERS 2</t>
  </si>
  <si>
    <t>D'AA POST</t>
  </si>
  <si>
    <t>ELITE</t>
  </si>
  <si>
    <t>BLACK BOYS 2</t>
  </si>
  <si>
    <t>DE TIJGERS</t>
  </si>
  <si>
    <t>KALFORT SPORTIF 1</t>
  </si>
  <si>
    <t>DEN TIGHEL 1</t>
  </si>
  <si>
    <t>DE GOLVERS 1</t>
  </si>
  <si>
    <t>KALFORT SPORTIF 2</t>
  </si>
  <si>
    <t>DE SLOEBERS 1</t>
  </si>
  <si>
    <t>BLACK BOYS 1</t>
  </si>
  <si>
    <t>ELK ZIJN RECHT</t>
  </si>
  <si>
    <t>KALFORT SPORTIF 4</t>
  </si>
  <si>
    <t>DE SLOEBERS 2</t>
  </si>
  <si>
    <t>KALFORT SPORTIF 3</t>
  </si>
  <si>
    <t>BLACK BOYS 3</t>
  </si>
  <si>
    <t>SPORTIFKE</t>
  </si>
  <si>
    <t>HET WIEL 2</t>
  </si>
  <si>
    <t>KALFORT SPORTIF 6</t>
  </si>
  <si>
    <t>DEN TIGHEL 2</t>
  </si>
  <si>
    <t>DE ZES</t>
  </si>
  <si>
    <t>BETOLED</t>
  </si>
  <si>
    <t>TEN DORPE 1</t>
  </si>
  <si>
    <t>PLAZA 1</t>
  </si>
  <si>
    <t>BILJARTVRIENDEN 1</t>
  </si>
  <si>
    <t>TEN DORPE 2</t>
  </si>
  <si>
    <t>BILJARTVRIENDEN 2</t>
  </si>
  <si>
    <t>PLAZA 2</t>
  </si>
  <si>
    <t>VRIJ</t>
  </si>
  <si>
    <t>SPORTIFKE 1</t>
  </si>
  <si>
    <t xml:space="preserve"> </t>
  </si>
  <si>
    <t>Rangschikking DERDE reeks</t>
  </si>
  <si>
    <t>DE SPLINTERS</t>
  </si>
  <si>
    <t>CLIMAX</t>
  </si>
  <si>
    <t>HET ZANDHOF</t>
  </si>
  <si>
    <t>TEN DORPE 3</t>
  </si>
  <si>
    <t>ONDER DEN TOREN</t>
  </si>
  <si>
    <t>SPORTIFKE 2</t>
  </si>
  <si>
    <t>DE PLEZANTE HOEK</t>
  </si>
  <si>
    <t>STAPPES</t>
  </si>
  <si>
    <t>FAUSSE KEU</t>
  </si>
  <si>
    <t>EXCELSIOR</t>
  </si>
  <si>
    <t>ERE</t>
  </si>
  <si>
    <t>1e</t>
  </si>
  <si>
    <t>2e</t>
  </si>
  <si>
    <t>3e</t>
  </si>
  <si>
    <t>x</t>
  </si>
  <si>
    <t>ERE-Reeks</t>
  </si>
  <si>
    <t>1e Reeks</t>
  </si>
  <si>
    <t>2e Reeks</t>
  </si>
  <si>
    <t>3e Reeks</t>
  </si>
  <si>
    <t>BLACK BOYS</t>
  </si>
  <si>
    <t>KALFORT SPORTIF</t>
  </si>
  <si>
    <t>BILJARTVRIENDEN</t>
  </si>
  <si>
    <t>BLOCKSKEN</t>
  </si>
  <si>
    <t>DE GOLVERS</t>
  </si>
  <si>
    <t>DE PLEKKERS</t>
  </si>
  <si>
    <t>DE SLOEBERS</t>
  </si>
  <si>
    <t>DEN TIGHEL</t>
  </si>
  <si>
    <t>DUVELBOYS</t>
  </si>
  <si>
    <t>HET WIEL</t>
  </si>
  <si>
    <t>PLAZA</t>
  </si>
  <si>
    <t>TEN DORPE</t>
  </si>
  <si>
    <t>Selecteer lokaal</t>
  </si>
  <si>
    <t>Per reeks</t>
  </si>
  <si>
    <t>W</t>
  </si>
  <si>
    <t>G</t>
  </si>
  <si>
    <t>V</t>
  </si>
  <si>
    <t>M</t>
  </si>
  <si>
    <t>M+</t>
  </si>
  <si>
    <t>M-</t>
  </si>
  <si>
    <t>Punten</t>
  </si>
  <si>
    <t>*</t>
  </si>
  <si>
    <t># weken</t>
  </si>
  <si>
    <t>Speelweek</t>
  </si>
  <si>
    <t>DE SPLINTERS 1</t>
  </si>
  <si>
    <t>HET ZANDHOF 1</t>
  </si>
  <si>
    <t>DE SPLINTERS 2</t>
  </si>
  <si>
    <t>NJAMMIE</t>
  </si>
  <si>
    <t>DE RICO'S</t>
  </si>
  <si>
    <t>HET ZANDHOF 2</t>
  </si>
  <si>
    <t>BLACK BOYS 4</t>
  </si>
  <si>
    <t>KA 3</t>
  </si>
  <si>
    <t>TEN DORPE 4</t>
  </si>
  <si>
    <t>KBWW KALENDER DERDE-REEKS       2016-2017</t>
  </si>
  <si>
    <t>KBWW KALENDER TWEEDE-REEKS       2016-2017</t>
  </si>
  <si>
    <t>KBWW KALENDER EERSTE-REEKS       2016-2017</t>
  </si>
  <si>
    <t>KBWW KALENDER ERE-REEKS       2016-2017</t>
  </si>
  <si>
    <t>- Speeldag 01</t>
  </si>
  <si>
    <t>- Speeldag 02</t>
  </si>
  <si>
    <t>- Speeldag 03</t>
  </si>
  <si>
    <t>- Speeldag 04</t>
  </si>
  <si>
    <t>- Speeldag 05</t>
  </si>
  <si>
    <t>- Speeldag 06</t>
  </si>
  <si>
    <t>- Speeldag 07</t>
  </si>
  <si>
    <t>- Speeldag 08</t>
  </si>
  <si>
    <t>- Speeldag 09</t>
  </si>
  <si>
    <t>- Speeldag 10</t>
  </si>
  <si>
    <t>- Speeldag 11</t>
  </si>
  <si>
    <t>- Speeldag 12</t>
  </si>
  <si>
    <t>- Speeldag 13</t>
  </si>
  <si>
    <t>- Speeldag 14</t>
  </si>
  <si>
    <t>- Speeldag 15</t>
  </si>
  <si>
    <t>- Speeldag 16</t>
  </si>
  <si>
    <t>- Speeldag 17</t>
  </si>
  <si>
    <t>- Speeldag 18</t>
  </si>
  <si>
    <t>- Speeldag 19</t>
  </si>
  <si>
    <t>- Speeldag 20</t>
  </si>
  <si>
    <t>- Speeldag 21</t>
  </si>
  <si>
    <t>- Speeldag 22</t>
  </si>
  <si>
    <t>- Speeldag 23</t>
  </si>
  <si>
    <t>- Speeldag 24</t>
  </si>
  <si>
    <t>- Speeldag 25</t>
  </si>
  <si>
    <t>- Speeldag 26</t>
  </si>
  <si>
    <t xml:space="preserve">  Om een correcter beeld te krijgen van het klassement</t>
  </si>
  <si>
    <t xml:space="preserve">  wordt deze wedstrijd dan pas opgenomen in het klassement.</t>
  </si>
  <si>
    <t>- Speeldag 11 bis</t>
  </si>
  <si>
    <t>* Dit is een vooropgeschoven wedstrijd van 23/12/2016.</t>
  </si>
  <si>
    <t>* Dit is een vooropgeschoven wedstrijd van 09/1/2016.</t>
  </si>
  <si>
    <t>Speeldag 1</t>
  </si>
  <si>
    <t>Speeldag 2</t>
  </si>
  <si>
    <t>Speeldag 3</t>
  </si>
  <si>
    <t>Speeldag 4</t>
  </si>
  <si>
    <t>Speeldag 5</t>
  </si>
  <si>
    <t>Speeldag 6</t>
  </si>
  <si>
    <t>Speeldag 7</t>
  </si>
  <si>
    <t>Speeldag 8</t>
  </si>
  <si>
    <t>Speeldag 9</t>
  </si>
  <si>
    <t>Speeldag 10</t>
  </si>
  <si>
    <t>Speeldag 11</t>
  </si>
  <si>
    <t>Speeldag 12</t>
  </si>
  <si>
    <t>Speeldag 13</t>
  </si>
  <si>
    <t>Speeldag 14</t>
  </si>
  <si>
    <t>Speeldag 15</t>
  </si>
  <si>
    <t>Speeldag 16</t>
  </si>
  <si>
    <t>Speeldag 17</t>
  </si>
  <si>
    <t>Speeldag 18</t>
  </si>
  <si>
    <t>Speeldag 19</t>
  </si>
  <si>
    <t>Speeldag 20</t>
  </si>
  <si>
    <t>Speeldag 21</t>
  </si>
  <si>
    <t>Speeldag 22</t>
  </si>
  <si>
    <t>Speeldag 23</t>
  </si>
  <si>
    <t>Speeldag 24</t>
  </si>
  <si>
    <t>Speeldag 25</t>
  </si>
  <si>
    <t>Speeldag 26</t>
  </si>
  <si>
    <t>Onderstaande tabel bepaald in welke kolom de Vlookup moet gaan kijken.
Dit wordt gebruikt voor het opmaken van de klassementen.</t>
  </si>
  <si>
    <t>OKE</t>
  </si>
  <si>
    <t>- Speeldag 22 bis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</si>
</sst>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General;;;@"/>
    <numFmt numFmtId="166" formatCode="0;;;@"/>
  </numFmts>
  <fonts count="19" x14ac:knownFonts="1">
    <font>
      <sz val="10"/>
      <name val="Arial"/>
    </font>
    <font>
      <b/>
      <sz val="12"/>
      <color indexed="8"/>
      <name val="Arial"/>
      <family val="2"/>
    </font>
    <font>
      <b/>
      <sz val="10"/>
      <color indexed="8"/>
      <name val="Arial"/>
      <family val="2"/>
    </font>
    <font>
      <sz val="10"/>
      <color indexed="10"/>
      <name val="Arial"/>
      <family val="2"/>
    </font>
    <font>
      <b/>
      <sz val="10"/>
      <name val="Arial"/>
      <family val="2"/>
    </font>
    <font>
      <sz val="10"/>
      <name val="Arial"/>
      <family val="2"/>
    </font>
    <font>
      <sz val="10"/>
      <color indexed="9"/>
      <name val="Arial"/>
      <family val="2"/>
    </font>
    <font>
      <b/>
      <u/>
      <sz val="18"/>
      <name val="Arial"/>
      <family val="2"/>
    </font>
    <font>
      <b/>
      <sz val="12"/>
      <name val="Arial"/>
      <family val="2"/>
    </font>
    <font>
      <sz val="12"/>
      <name val="Arial"/>
      <family val="2"/>
    </font>
    <font>
      <sz val="12"/>
      <color theme="1"/>
      <name val="Arial"/>
      <family val="2"/>
    </font>
    <font>
      <sz val="10"/>
      <color theme="0"/>
      <name val="Arial"/>
      <family val="2"/>
    </font>
    <font>
      <b/>
      <sz val="12"/>
      <color theme="0"/>
      <name val="Arial"/>
      <family val="2"/>
    </font>
    <font>
      <sz val="12"/>
      <color theme="0"/>
      <name val="Arial"/>
      <family val="2"/>
    </font>
    <font>
      <sz val="10"/>
      <color theme="1"/>
      <name val="Arial"/>
      <family val="2"/>
    </font>
    <font>
      <sz val="10"/>
      <color rgb="FFFF0000"/>
      <name val="Arial"/>
      <family val="2"/>
    </font>
    <font>
      <sz val="10"/>
      <color rgb="FF000000"/>
      <name val="Arial"/>
      <family val="2"/>
    </font>
    <font>
      <sz val="10"/>
      <color rgb="FF0070C0"/>
      <name val="Arial"/>
      <family val="2"/>
    </font>
    <font>
      <sz val="10"/>
      <color theme="3" tint="0.39997558519241921"/>
      <name val="Arial"/>
      <family val="2"/>
    </font>
  </fonts>
  <fills count="13">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66FF66"/>
        <bgColor indexed="64"/>
      </patternFill>
    </fill>
    <fill>
      <patternFill patternType="solid">
        <fgColor theme="8" tint="0.79998168889431442"/>
        <bgColor indexed="64"/>
      </patternFill>
    </fill>
    <fill>
      <patternFill patternType="solid">
        <fgColor theme="6"/>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s>
  <cellStyleXfs count="2">
    <xf numFmtId="0" fontId="0" fillId="0" borderId="0"/>
    <xf numFmtId="0" fontId="5" fillId="0" borderId="0"/>
  </cellStyleXfs>
  <cellXfs count="281">
    <xf numFmtId="0" fontId="0" fillId="0" borderId="0" xfId="0"/>
    <xf numFmtId="0" fontId="0" fillId="0" borderId="0" xfId="0" applyAlignment="1">
      <alignment vertical="center"/>
    </xf>
    <xf numFmtId="164" fontId="8" fillId="0" borderId="0" xfId="0" applyNumberFormat="1" applyFont="1" applyAlignment="1">
      <alignment horizontal="center" vertical="center"/>
    </xf>
    <xf numFmtId="0" fontId="9" fillId="0" borderId="0" xfId="0" applyFont="1" applyAlignment="1">
      <alignment vertical="center"/>
    </xf>
    <xf numFmtId="0" fontId="0" fillId="0" borderId="19" xfId="0" applyBorder="1" applyAlignment="1">
      <alignment vertical="center"/>
    </xf>
    <xf numFmtId="0" fontId="9" fillId="0" borderId="19" xfId="0" applyFont="1" applyBorder="1" applyAlignment="1">
      <alignment vertical="center"/>
    </xf>
    <xf numFmtId="0" fontId="8" fillId="0" borderId="19" xfId="0" applyFont="1" applyBorder="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4" fillId="0" borderId="19" xfId="0" applyFont="1" applyBorder="1" applyAlignment="1">
      <alignment vertical="center"/>
    </xf>
    <xf numFmtId="164" fontId="8" fillId="0" borderId="0" xfId="0" applyNumberFormat="1" applyFont="1" applyFill="1" applyAlignment="1">
      <alignment horizontal="center" vertical="center"/>
    </xf>
    <xf numFmtId="14" fontId="8" fillId="0" borderId="0" xfId="0" applyNumberFormat="1" applyFont="1" applyBorder="1" applyAlignment="1">
      <alignment horizontal="center" vertical="center"/>
    </xf>
    <xf numFmtId="14" fontId="8" fillId="0" borderId="0" xfId="0" applyNumberFormat="1" applyFont="1" applyAlignment="1">
      <alignment horizontal="center" vertical="center"/>
    </xf>
    <xf numFmtId="0" fontId="5"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4" fillId="0" borderId="0" xfId="0" applyFont="1" applyBorder="1" applyAlignment="1">
      <alignment vertical="center"/>
    </xf>
    <xf numFmtId="14" fontId="4" fillId="0" borderId="0" xfId="0" applyNumberFormat="1" applyFont="1" applyBorder="1" applyAlignment="1">
      <alignment horizontal="center" vertical="center"/>
    </xf>
    <xf numFmtId="164" fontId="9" fillId="0" borderId="0" xfId="0" applyNumberFormat="1" applyFont="1" applyAlignment="1">
      <alignment horizontal="center" vertical="center"/>
    </xf>
    <xf numFmtId="0" fontId="0" fillId="0" borderId="0" xfId="0" applyProtection="1">
      <protection hidden="1"/>
    </xf>
    <xf numFmtId="0" fontId="5" fillId="0" borderId="0" xfId="0" applyFont="1" applyProtection="1">
      <protection hidden="1"/>
    </xf>
    <xf numFmtId="0" fontId="0" fillId="0" borderId="0" xfId="0" applyAlignment="1" applyProtection="1">
      <alignment vertical="center"/>
      <protection hidden="1"/>
    </xf>
    <xf numFmtId="0" fontId="0" fillId="0" borderId="19" xfId="0" applyBorder="1" applyProtection="1">
      <protection hidden="1"/>
    </xf>
    <xf numFmtId="0" fontId="0" fillId="0" borderId="19" xfId="0" applyBorder="1" applyAlignment="1" applyProtection="1">
      <alignment vertical="center"/>
      <protection hidden="1"/>
    </xf>
    <xf numFmtId="0" fontId="9"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11" fillId="0" borderId="0" xfId="0" applyFont="1" applyAlignment="1" applyProtection="1">
      <alignment vertical="center"/>
      <protection hidden="1"/>
    </xf>
    <xf numFmtId="0" fontId="4" fillId="4" borderId="1" xfId="0" applyFont="1" applyFill="1" applyBorder="1" applyAlignment="1" applyProtection="1">
      <alignment horizontal="right" vertical="center"/>
      <protection hidden="1"/>
    </xf>
    <xf numFmtId="0" fontId="4" fillId="4" borderId="2" xfId="0" applyFont="1" applyFill="1" applyBorder="1" applyAlignment="1" applyProtection="1">
      <alignment vertical="center"/>
      <protection hidden="1"/>
    </xf>
    <xf numFmtId="14" fontId="4" fillId="4" borderId="2" xfId="0" applyNumberFormat="1" applyFont="1" applyFill="1" applyBorder="1" applyAlignment="1" applyProtection="1">
      <alignment vertical="center"/>
      <protection hidden="1"/>
    </xf>
    <xf numFmtId="0" fontId="4" fillId="4" borderId="3" xfId="0" applyFont="1" applyFill="1" applyBorder="1" applyAlignment="1" applyProtection="1">
      <alignment vertical="center"/>
      <protection hidden="1"/>
    </xf>
    <xf numFmtId="0" fontId="0" fillId="0" borderId="30" xfId="0" applyBorder="1" applyAlignment="1" applyProtection="1">
      <alignment vertical="center"/>
      <protection hidden="1"/>
    </xf>
    <xf numFmtId="0" fontId="5" fillId="0" borderId="29" xfId="0" applyFont="1" applyBorder="1" applyAlignment="1" applyProtection="1">
      <alignment horizontal="center" vertical="center"/>
      <protection hidden="1"/>
    </xf>
    <xf numFmtId="0" fontId="0" fillId="0" borderId="29" xfId="0" applyBorder="1" applyAlignment="1" applyProtection="1">
      <alignment vertical="center"/>
      <protection hidden="1"/>
    </xf>
    <xf numFmtId="0" fontId="0" fillId="0" borderId="31" xfId="0" applyBorder="1" applyAlignment="1" applyProtection="1">
      <alignment horizontal="center" vertical="center"/>
      <protection hidden="1"/>
    </xf>
    <xf numFmtId="0" fontId="0" fillId="0" borderId="24" xfId="0" applyBorder="1" applyAlignment="1" applyProtection="1">
      <alignment vertical="center"/>
      <protection hidden="1"/>
    </xf>
    <xf numFmtId="0" fontId="5" fillId="0" borderId="19" xfId="0" applyFont="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vertical="center"/>
      <protection hidden="1"/>
    </xf>
    <xf numFmtId="0" fontId="5" fillId="0" borderId="27" xfId="0" applyFont="1" applyBorder="1" applyAlignment="1" applyProtection="1">
      <alignment horizontal="center" vertical="center"/>
      <protection hidden="1"/>
    </xf>
    <xf numFmtId="0" fontId="0" fillId="0" borderId="27" xfId="0" applyBorder="1" applyAlignment="1" applyProtection="1">
      <alignment vertical="center"/>
      <protection hidden="1"/>
    </xf>
    <xf numFmtId="0" fontId="0" fillId="0" borderId="28" xfId="0" applyBorder="1" applyAlignment="1" applyProtection="1">
      <alignment horizontal="center" vertical="center"/>
      <protection hidden="1"/>
    </xf>
    <xf numFmtId="0" fontId="0" fillId="0" borderId="22" xfId="0" applyBorder="1" applyAlignment="1" applyProtection="1">
      <alignment vertical="center"/>
      <protection hidden="1"/>
    </xf>
    <xf numFmtId="0" fontId="5" fillId="0" borderId="23" xfId="0" applyFont="1" applyBorder="1" applyAlignment="1" applyProtection="1">
      <alignment horizontal="center" vertical="center"/>
      <protection hidden="1"/>
    </xf>
    <xf numFmtId="0" fontId="0" fillId="0" borderId="23" xfId="0" applyBorder="1" applyAlignment="1" applyProtection="1">
      <alignment vertical="center"/>
      <protection hidden="1"/>
    </xf>
    <xf numFmtId="0" fontId="5" fillId="0" borderId="29" xfId="0" applyFont="1" applyBorder="1" applyAlignment="1" applyProtection="1">
      <alignment horizontal="center" vertical="center"/>
      <protection locked="0" hidden="1"/>
    </xf>
    <xf numFmtId="0" fontId="5" fillId="0" borderId="19" xfId="0" applyFont="1" applyBorder="1" applyAlignment="1" applyProtection="1">
      <alignment horizontal="center" vertical="center"/>
      <protection locked="0" hidden="1"/>
    </xf>
    <xf numFmtId="0" fontId="5" fillId="0" borderId="27" xfId="0" applyFont="1" applyBorder="1" applyAlignment="1" applyProtection="1">
      <alignment horizontal="center" vertical="center"/>
      <protection locked="0" hidden="1"/>
    </xf>
    <xf numFmtId="0" fontId="5" fillId="0" borderId="23" xfId="0" applyFont="1" applyBorder="1" applyAlignment="1" applyProtection="1">
      <alignment horizontal="center" vertical="center"/>
      <protection locked="0" hidden="1"/>
    </xf>
    <xf numFmtId="0" fontId="0" fillId="5" borderId="19" xfId="0" applyFill="1" applyBorder="1" applyAlignment="1" applyProtection="1">
      <alignment vertical="center"/>
      <protection hidden="1"/>
    </xf>
    <xf numFmtId="0" fontId="5" fillId="6" borderId="32" xfId="0" applyFont="1" applyFill="1" applyBorder="1" applyAlignment="1" applyProtection="1">
      <alignment horizontal="center" vertical="center"/>
      <protection locked="0" hidden="1"/>
    </xf>
    <xf numFmtId="0" fontId="5" fillId="6" borderId="33" xfId="0" applyFont="1" applyFill="1" applyBorder="1" applyAlignment="1" applyProtection="1">
      <alignment horizontal="center" vertical="center"/>
      <protection hidden="1"/>
    </xf>
    <xf numFmtId="0" fontId="5" fillId="6" borderId="34" xfId="0" applyFont="1" applyFill="1" applyBorder="1" applyAlignment="1" applyProtection="1">
      <alignment horizontal="center" vertical="center"/>
      <protection hidden="1"/>
    </xf>
    <xf numFmtId="0" fontId="5" fillId="0" borderId="0" xfId="0" quotePrefix="1" applyFont="1" applyAlignment="1" applyProtection="1">
      <alignment vertical="center"/>
      <protection hidden="1"/>
    </xf>
    <xf numFmtId="0" fontId="5" fillId="0" borderId="19" xfId="0" applyFont="1" applyFill="1" applyBorder="1" applyAlignment="1" applyProtection="1">
      <alignment vertical="center"/>
      <protection hidden="1"/>
    </xf>
    <xf numFmtId="0" fontId="0" fillId="0" borderId="19" xfId="0" applyFill="1" applyBorder="1" applyAlignment="1" applyProtection="1">
      <alignment horizontal="center" vertical="center"/>
      <protection hidden="1"/>
    </xf>
    <xf numFmtId="0" fontId="0" fillId="0" borderId="0" xfId="0" applyFill="1" applyAlignment="1" applyProtection="1">
      <alignment vertical="center"/>
      <protection hidden="1"/>
    </xf>
    <xf numFmtId="0" fontId="5" fillId="0" borderId="19" xfId="0" applyFont="1" applyFill="1" applyBorder="1" applyAlignment="1" applyProtection="1">
      <alignment horizontal="center" vertical="center"/>
      <protection hidden="1"/>
    </xf>
    <xf numFmtId="0" fontId="0" fillId="0" borderId="19" xfId="0" applyFill="1" applyBorder="1" applyAlignment="1" applyProtection="1">
      <alignment vertical="center"/>
      <protection hidden="1"/>
    </xf>
    <xf numFmtId="166" fontId="5" fillId="0" borderId="19" xfId="0" applyNumberFormat="1" applyFont="1" applyFill="1" applyBorder="1" applyAlignment="1" applyProtection="1">
      <alignment horizontal="center" vertical="center"/>
      <protection hidden="1"/>
    </xf>
    <xf numFmtId="165" fontId="0" fillId="0" borderId="19" xfId="0" applyNumberFormat="1" applyFill="1" applyBorder="1" applyAlignment="1" applyProtection="1">
      <alignment horizontal="center" vertical="center"/>
      <protection hidden="1"/>
    </xf>
    <xf numFmtId="165" fontId="0" fillId="0" borderId="0" xfId="0" applyNumberFormat="1" applyFill="1" applyAlignment="1" applyProtection="1">
      <alignment vertical="center"/>
      <protection hidden="1"/>
    </xf>
    <xf numFmtId="166" fontId="0" fillId="0" borderId="19" xfId="0" applyNumberFormat="1" applyFill="1" applyBorder="1" applyAlignment="1" applyProtection="1">
      <alignment horizontal="center" vertical="center"/>
      <protection hidden="1"/>
    </xf>
    <xf numFmtId="0" fontId="4" fillId="7" borderId="0" xfId="0" applyFont="1" applyFill="1" applyAlignment="1" applyProtection="1">
      <alignment vertical="center"/>
      <protection locked="0" hidden="1"/>
    </xf>
    <xf numFmtId="0" fontId="0" fillId="8" borderId="0" xfId="0" applyFill="1"/>
    <xf numFmtId="0" fontId="0" fillId="8" borderId="19" xfId="0" applyFill="1" applyBorder="1" applyAlignment="1">
      <alignment horizontal="center" vertical="center"/>
    </xf>
    <xf numFmtId="0" fontId="0" fillId="9" borderId="19" xfId="0" applyFill="1" applyBorder="1" applyAlignment="1">
      <alignment horizontal="center" vertical="center"/>
    </xf>
    <xf numFmtId="0" fontId="5" fillId="8" borderId="19" xfId="0" applyFont="1" applyFill="1" applyBorder="1" applyAlignment="1">
      <alignment horizontal="center" vertical="center"/>
    </xf>
    <xf numFmtId="0" fontId="15" fillId="0" borderId="0" xfId="0" applyFont="1" applyAlignment="1" applyProtection="1">
      <alignment vertical="center"/>
      <protection hidden="1"/>
    </xf>
    <xf numFmtId="0" fontId="5" fillId="0" borderId="24" xfId="0" applyFont="1" applyBorder="1" applyAlignment="1" applyProtection="1">
      <alignment vertical="center"/>
      <protection hidden="1"/>
    </xf>
    <xf numFmtId="0" fontId="5" fillId="0" borderId="19" xfId="0" applyFont="1" applyBorder="1" applyAlignment="1" applyProtection="1">
      <alignment vertical="center"/>
      <protection hidden="1"/>
    </xf>
    <xf numFmtId="0" fontId="5" fillId="0" borderId="25" xfId="0" applyFont="1" applyBorder="1" applyAlignment="1" applyProtection="1">
      <alignment horizontal="center" vertical="center"/>
      <protection hidden="1"/>
    </xf>
    <xf numFmtId="0" fontId="17" fillId="0" borderId="0" xfId="0" applyFont="1" applyAlignment="1" applyProtection="1">
      <alignment vertical="center"/>
      <protection hidden="1"/>
    </xf>
    <xf numFmtId="164" fontId="9" fillId="0" borderId="19" xfId="0" applyNumberFormat="1" applyFont="1" applyBorder="1" applyAlignment="1">
      <alignment vertical="center"/>
    </xf>
    <xf numFmtId="164" fontId="9" fillId="0" borderId="0" xfId="0" applyNumberFormat="1" applyFont="1" applyBorder="1" applyAlignment="1">
      <alignment vertical="center"/>
    </xf>
    <xf numFmtId="164" fontId="10" fillId="0" borderId="19" xfId="0" applyNumberFormat="1" applyFont="1" applyBorder="1" applyAlignment="1">
      <alignment vertical="center"/>
    </xf>
    <xf numFmtId="0" fontId="5" fillId="0" borderId="22" xfId="0" applyFont="1" applyBorder="1" applyAlignment="1" applyProtection="1">
      <alignment vertical="center"/>
      <protection hidden="1"/>
    </xf>
    <xf numFmtId="0" fontId="5" fillId="0" borderId="23" xfId="0" applyFont="1" applyBorder="1" applyAlignment="1" applyProtection="1">
      <alignment vertical="center"/>
      <protection hidden="1"/>
    </xf>
    <xf numFmtId="164" fontId="5" fillId="0" borderId="0" xfId="0" applyNumberFormat="1" applyFont="1" applyFill="1" applyAlignment="1">
      <alignment vertical="center"/>
    </xf>
    <xf numFmtId="0" fontId="5" fillId="0" borderId="19" xfId="0" applyFont="1" applyBorder="1" applyProtection="1">
      <protection hidden="1"/>
    </xf>
    <xf numFmtId="0" fontId="12" fillId="0" borderId="0" xfId="1" applyFont="1" applyAlignment="1" applyProtection="1">
      <protection hidden="1"/>
    </xf>
    <xf numFmtId="0" fontId="2" fillId="0" borderId="0" xfId="1" applyFont="1" applyAlignment="1" applyProtection="1">
      <protection hidden="1"/>
    </xf>
    <xf numFmtId="0" fontId="2" fillId="0" borderId="0" xfId="1" applyFont="1" applyAlignment="1" applyProtection="1">
      <alignment horizontal="center"/>
      <protection hidden="1"/>
    </xf>
    <xf numFmtId="0" fontId="3" fillId="0" borderId="0" xfId="1" applyFont="1" applyAlignment="1" applyProtection="1">
      <alignment horizontal="center"/>
      <protection hidden="1"/>
    </xf>
    <xf numFmtId="0" fontId="3" fillId="0" borderId="0" xfId="1" applyFont="1" applyAlignment="1" applyProtection="1">
      <alignment horizontal="centerContinuous"/>
      <protection hidden="1"/>
    </xf>
    <xf numFmtId="0" fontId="5" fillId="0" borderId="0" xfId="1" applyProtection="1">
      <protection hidden="1"/>
    </xf>
    <xf numFmtId="0" fontId="1" fillId="0" borderId="0" xfId="1" applyFont="1" applyAlignment="1" applyProtection="1">
      <protection hidden="1"/>
    </xf>
    <xf numFmtId="0" fontId="4" fillId="0" borderId="0" xfId="1" applyFont="1" applyFill="1" applyProtection="1">
      <protection hidden="1"/>
    </xf>
    <xf numFmtId="14" fontId="5" fillId="0" borderId="0" xfId="1" applyNumberFormat="1" applyProtection="1">
      <protection hidden="1"/>
    </xf>
    <xf numFmtId="0" fontId="4" fillId="0" borderId="15" xfId="1" applyFont="1" applyFill="1" applyBorder="1" applyProtection="1">
      <protection hidden="1"/>
    </xf>
    <xf numFmtId="0" fontId="5" fillId="0" borderId="16" xfId="1" applyFont="1" applyFill="1" applyBorder="1" applyProtection="1">
      <protection hidden="1"/>
    </xf>
    <xf numFmtId="0" fontId="6" fillId="0" borderId="16" xfId="1" applyFont="1" applyFill="1" applyBorder="1" applyProtection="1">
      <protection hidden="1"/>
    </xf>
    <xf numFmtId="0" fontId="6" fillId="0" borderId="17" xfId="1" applyFont="1" applyFill="1" applyBorder="1" applyProtection="1">
      <protection hidden="1"/>
    </xf>
    <xf numFmtId="0" fontId="5" fillId="0" borderId="0" xfId="1" applyFont="1" applyProtection="1">
      <protection hidden="1"/>
    </xf>
    <xf numFmtId="0" fontId="4" fillId="2" borderId="15" xfId="1" applyFont="1" applyFill="1" applyBorder="1" applyProtection="1">
      <protection hidden="1"/>
    </xf>
    <xf numFmtId="0" fontId="4" fillId="2" borderId="16" xfId="1" applyFont="1" applyFill="1" applyBorder="1" applyProtection="1">
      <protection hidden="1"/>
    </xf>
    <xf numFmtId="0" fontId="5" fillId="2" borderId="16" xfId="1" applyFont="1" applyFill="1" applyBorder="1" applyAlignment="1" applyProtection="1">
      <alignment horizontal="center"/>
      <protection hidden="1"/>
    </xf>
    <xf numFmtId="0" fontId="5" fillId="0" borderId="6" xfId="1" applyFont="1" applyFill="1" applyBorder="1" applyProtection="1">
      <protection hidden="1"/>
    </xf>
    <xf numFmtId="0" fontId="5" fillId="0" borderId="0" xfId="1" applyFont="1" applyFill="1" applyBorder="1" applyProtection="1">
      <protection hidden="1"/>
    </xf>
    <xf numFmtId="0" fontId="5" fillId="0" borderId="35" xfId="1" applyFont="1" applyFill="1" applyBorder="1" applyAlignment="1" applyProtection="1">
      <alignment horizontal="center"/>
      <protection hidden="1"/>
    </xf>
    <xf numFmtId="0" fontId="5" fillId="0" borderId="5" xfId="1" applyFont="1" applyFill="1" applyBorder="1" applyAlignment="1" applyProtection="1">
      <alignment horizontal="center"/>
      <protection hidden="1"/>
    </xf>
    <xf numFmtId="0" fontId="5" fillId="0" borderId="9" xfId="1" applyFont="1" applyFill="1" applyBorder="1" applyAlignment="1" applyProtection="1">
      <alignment horizontal="center"/>
      <protection hidden="1"/>
    </xf>
    <xf numFmtId="0" fontId="5" fillId="0" borderId="12" xfId="1" applyFont="1" applyBorder="1" applyAlignment="1" applyProtection="1">
      <alignment horizontal="center"/>
      <protection hidden="1"/>
    </xf>
    <xf numFmtId="0" fontId="5" fillId="0" borderId="12" xfId="1" applyFont="1" applyBorder="1" applyProtection="1">
      <protection hidden="1"/>
    </xf>
    <xf numFmtId="0" fontId="5" fillId="0" borderId="9" xfId="1" applyBorder="1" applyAlignment="1" applyProtection="1">
      <alignment horizontal="center"/>
      <protection hidden="1"/>
    </xf>
    <xf numFmtId="0" fontId="5" fillId="0" borderId="5" xfId="1" applyBorder="1" applyAlignment="1" applyProtection="1">
      <alignment horizontal="center"/>
      <protection hidden="1"/>
    </xf>
    <xf numFmtId="0" fontId="5" fillId="0" borderId="5" xfId="1" applyFont="1" applyBorder="1" applyAlignment="1" applyProtection="1">
      <alignment horizontal="center"/>
      <protection hidden="1"/>
    </xf>
    <xf numFmtId="0" fontId="5" fillId="0" borderId="5" xfId="1" applyBorder="1" applyAlignment="1" applyProtection="1">
      <alignment horizontal="right"/>
      <protection hidden="1"/>
    </xf>
    <xf numFmtId="0" fontId="5" fillId="0" borderId="9" xfId="1" applyBorder="1" applyAlignment="1" applyProtection="1">
      <alignment horizontal="left"/>
      <protection hidden="1"/>
    </xf>
    <xf numFmtId="0" fontId="5" fillId="0" borderId="6" xfId="1" applyFont="1" applyFill="1" applyBorder="1" applyAlignment="1" applyProtection="1">
      <alignment horizontal="center"/>
      <protection hidden="1"/>
    </xf>
    <xf numFmtId="0" fontId="5" fillId="0" borderId="0" xfId="1" applyFont="1" applyFill="1" applyBorder="1" applyAlignment="1" applyProtection="1">
      <alignment horizontal="center"/>
      <protection hidden="1"/>
    </xf>
    <xf numFmtId="0" fontId="5" fillId="0" borderId="10" xfId="1" applyFont="1" applyFill="1" applyBorder="1" applyAlignment="1" applyProtection="1">
      <alignment horizontal="center"/>
      <protection hidden="1"/>
    </xf>
    <xf numFmtId="0" fontId="5" fillId="0" borderId="13" xfId="1" applyFont="1" applyBorder="1" applyAlignment="1" applyProtection="1">
      <alignment horizontal="center"/>
      <protection hidden="1"/>
    </xf>
    <xf numFmtId="0" fontId="5" fillId="0" borderId="13" xfId="1" applyFont="1" applyBorder="1" applyProtection="1">
      <protection hidden="1"/>
    </xf>
    <xf numFmtId="0" fontId="5" fillId="0" borderId="10" xfId="1" applyBorder="1" applyAlignment="1" applyProtection="1">
      <alignment horizontal="center"/>
      <protection hidden="1"/>
    </xf>
    <xf numFmtId="0" fontId="5" fillId="0" borderId="0" xfId="1" applyBorder="1" applyAlignment="1" applyProtection="1">
      <alignment horizontal="center"/>
      <protection hidden="1"/>
    </xf>
    <xf numFmtId="0" fontId="5" fillId="0" borderId="0" xfId="1" applyFont="1" applyBorder="1" applyAlignment="1" applyProtection="1">
      <alignment horizontal="center"/>
      <protection hidden="1"/>
    </xf>
    <xf numFmtId="0" fontId="5" fillId="0" borderId="0" xfId="1" applyBorder="1" applyAlignment="1" applyProtection="1">
      <alignment horizontal="right"/>
      <protection hidden="1"/>
    </xf>
    <xf numFmtId="0" fontId="5" fillId="0" borderId="10" xfId="1" applyBorder="1" applyAlignment="1" applyProtection="1">
      <alignment horizontal="left"/>
      <protection hidden="1"/>
    </xf>
    <xf numFmtId="0" fontId="5" fillId="0" borderId="13" xfId="1" applyFont="1" applyFill="1" applyBorder="1" applyProtection="1">
      <protection hidden="1"/>
    </xf>
    <xf numFmtId="0" fontId="14" fillId="0" borderId="7" xfId="1" applyFont="1" applyFill="1" applyBorder="1" applyProtection="1">
      <protection hidden="1"/>
    </xf>
    <xf numFmtId="0" fontId="5" fillId="0" borderId="8" xfId="1" applyFont="1" applyFill="1" applyBorder="1" applyProtection="1">
      <protection hidden="1"/>
    </xf>
    <xf numFmtId="0" fontId="5" fillId="0" borderId="7" xfId="1" applyFont="1" applyFill="1" applyBorder="1" applyAlignment="1" applyProtection="1">
      <alignment horizontal="center"/>
      <protection hidden="1"/>
    </xf>
    <xf numFmtId="0" fontId="5" fillId="0" borderId="8" xfId="1" applyFont="1" applyFill="1" applyBorder="1" applyAlignment="1" applyProtection="1">
      <alignment horizontal="center"/>
      <protection hidden="1"/>
    </xf>
    <xf numFmtId="0" fontId="5" fillId="0" borderId="11" xfId="1" applyFont="1" applyFill="1" applyBorder="1" applyAlignment="1" applyProtection="1">
      <alignment horizontal="center"/>
      <protection hidden="1"/>
    </xf>
    <xf numFmtId="0" fontId="5" fillId="0" borderId="0" xfId="1" applyFill="1" applyBorder="1" applyProtection="1">
      <protection hidden="1"/>
    </xf>
    <xf numFmtId="0" fontId="5" fillId="0" borderId="0" xfId="1" applyFill="1" applyBorder="1" applyAlignment="1" applyProtection="1">
      <alignment horizontal="center"/>
      <protection hidden="1"/>
    </xf>
    <xf numFmtId="0" fontId="5" fillId="0" borderId="0" xfId="1" applyFill="1" applyProtection="1">
      <protection hidden="1"/>
    </xf>
    <xf numFmtId="0" fontId="5" fillId="0" borderId="10" xfId="1" applyBorder="1" applyProtection="1">
      <protection hidden="1"/>
    </xf>
    <xf numFmtId="0" fontId="5" fillId="0" borderId="0" xfId="1" applyBorder="1" applyAlignment="1" applyProtection="1">
      <alignment horizontal="left"/>
      <protection hidden="1"/>
    </xf>
    <xf numFmtId="0" fontId="5" fillId="0" borderId="0" xfId="1" applyBorder="1" applyProtection="1">
      <protection hidden="1"/>
    </xf>
    <xf numFmtId="0" fontId="5" fillId="0" borderId="14" xfId="1" applyFont="1" applyFill="1" applyBorder="1" applyProtection="1">
      <protection hidden="1"/>
    </xf>
    <xf numFmtId="0" fontId="5" fillId="0" borderId="11" xfId="1" applyBorder="1" applyAlignment="1" applyProtection="1">
      <alignment horizontal="center"/>
      <protection hidden="1"/>
    </xf>
    <xf numFmtId="0" fontId="5" fillId="0" borderId="8" xfId="1" applyBorder="1" applyAlignment="1" applyProtection="1">
      <alignment horizontal="center"/>
      <protection hidden="1"/>
    </xf>
    <xf numFmtId="0" fontId="5" fillId="0" borderId="8" xfId="1" applyFont="1" applyBorder="1" applyAlignment="1" applyProtection="1">
      <alignment horizontal="center"/>
      <protection hidden="1"/>
    </xf>
    <xf numFmtId="0" fontId="5" fillId="0" borderId="8" xfId="1" applyBorder="1" applyAlignment="1" applyProtection="1">
      <alignment horizontal="right"/>
      <protection hidden="1"/>
    </xf>
    <xf numFmtId="0" fontId="5" fillId="0" borderId="11" xfId="1" applyBorder="1" applyAlignment="1" applyProtection="1">
      <alignment horizontal="left"/>
      <protection hidden="1"/>
    </xf>
    <xf numFmtId="0" fontId="5" fillId="0" borderId="18" xfId="1" applyFont="1" applyBorder="1" applyProtection="1">
      <protection hidden="1"/>
    </xf>
    <xf numFmtId="0" fontId="5" fillId="0" borderId="13" xfId="1" applyBorder="1" applyProtection="1">
      <protection hidden="1"/>
    </xf>
    <xf numFmtId="0" fontId="5" fillId="0" borderId="13" xfId="1" applyBorder="1" applyAlignment="1" applyProtection="1">
      <alignment horizontal="center"/>
      <protection hidden="1"/>
    </xf>
    <xf numFmtId="0" fontId="5" fillId="0" borderId="14" xfId="1" applyFont="1" applyBorder="1" applyAlignment="1" applyProtection="1">
      <alignment horizontal="center"/>
      <protection hidden="1"/>
    </xf>
    <xf numFmtId="0" fontId="5" fillId="0" borderId="14" xfId="1" applyBorder="1" applyProtection="1">
      <protection hidden="1"/>
    </xf>
    <xf numFmtId="0" fontId="5" fillId="0" borderId="14" xfId="1" applyBorder="1" applyAlignment="1" applyProtection="1">
      <alignment horizontal="center"/>
      <protection hidden="1"/>
    </xf>
    <xf numFmtId="0" fontId="5" fillId="0" borderId="11" xfId="1" applyBorder="1" applyProtection="1">
      <protection hidden="1"/>
    </xf>
    <xf numFmtId="0" fontId="5" fillId="0" borderId="0" xfId="1" applyFont="1" applyBorder="1" applyProtection="1">
      <protection hidden="1"/>
    </xf>
    <xf numFmtId="0" fontId="5" fillId="0" borderId="6" xfId="1" applyBorder="1" applyAlignment="1" applyProtection="1">
      <alignment horizontal="center"/>
      <protection hidden="1"/>
    </xf>
    <xf numFmtId="0" fontId="5" fillId="0" borderId="6" xfId="1" applyBorder="1" applyAlignment="1" applyProtection="1">
      <alignment horizontal="right"/>
      <protection hidden="1"/>
    </xf>
    <xf numFmtId="0" fontId="5" fillId="0" borderId="13" xfId="1" applyFill="1" applyBorder="1" applyProtection="1">
      <protection hidden="1"/>
    </xf>
    <xf numFmtId="0" fontId="5" fillId="0" borderId="7" xfId="1" applyBorder="1" applyAlignment="1" applyProtection="1">
      <alignment horizontal="center"/>
      <protection hidden="1"/>
    </xf>
    <xf numFmtId="0" fontId="5" fillId="0" borderId="7" xfId="1" applyBorder="1" applyAlignment="1" applyProtection="1">
      <alignment horizontal="right"/>
      <protection hidden="1"/>
    </xf>
    <xf numFmtId="0" fontId="5" fillId="0" borderId="0" xfId="1" applyAlignment="1" applyProtection="1">
      <alignment horizontal="center"/>
      <protection hidden="1"/>
    </xf>
    <xf numFmtId="0" fontId="5" fillId="0" borderId="0" xfId="1" applyAlignment="1" applyProtection="1">
      <alignment horizontal="right"/>
      <protection hidden="1"/>
    </xf>
    <xf numFmtId="0" fontId="5" fillId="0" borderId="10" xfId="1" applyFill="1" applyBorder="1" applyProtection="1">
      <protection hidden="1"/>
    </xf>
    <xf numFmtId="0" fontId="5" fillId="0" borderId="4" xfId="1" applyFont="1" applyBorder="1" applyAlignment="1" applyProtection="1">
      <alignment horizontal="center"/>
      <protection hidden="1"/>
    </xf>
    <xf numFmtId="0" fontId="4" fillId="0" borderId="0" xfId="1" applyFont="1" applyFill="1" applyBorder="1" applyProtection="1">
      <protection hidden="1"/>
    </xf>
    <xf numFmtId="0" fontId="5" fillId="0" borderId="17" xfId="1" applyFont="1" applyFill="1" applyBorder="1" applyProtection="1">
      <protection hidden="1"/>
    </xf>
    <xf numFmtId="0" fontId="5" fillId="0" borderId="6" xfId="1" applyFill="1" applyBorder="1" applyProtection="1">
      <protection hidden="1"/>
    </xf>
    <xf numFmtId="0" fontId="5" fillId="0" borderId="35" xfId="1" applyFill="1" applyBorder="1" applyAlignment="1" applyProtection="1">
      <alignment horizontal="center"/>
      <protection hidden="1"/>
    </xf>
    <xf numFmtId="0" fontId="5" fillId="0" borderId="5" xfId="1" applyFill="1" applyBorder="1" applyProtection="1">
      <protection hidden="1"/>
    </xf>
    <xf numFmtId="0" fontId="5" fillId="0" borderId="9" xfId="1" applyFill="1" applyBorder="1" applyAlignment="1" applyProtection="1">
      <alignment horizontal="center"/>
      <protection hidden="1"/>
    </xf>
    <xf numFmtId="0" fontId="5" fillId="0" borderId="12" xfId="1" applyFill="1" applyBorder="1" applyProtection="1">
      <protection hidden="1"/>
    </xf>
    <xf numFmtId="0" fontId="5" fillId="0" borderId="6" xfId="1" applyFill="1" applyBorder="1" applyAlignment="1" applyProtection="1">
      <alignment horizontal="center"/>
      <protection hidden="1"/>
    </xf>
    <xf numFmtId="0" fontId="5" fillId="0" borderId="10" xfId="1" applyFill="1" applyBorder="1" applyAlignment="1" applyProtection="1">
      <alignment horizontal="center"/>
      <protection hidden="1"/>
    </xf>
    <xf numFmtId="0" fontId="5" fillId="0" borderId="7" xfId="1" applyFill="1" applyBorder="1" applyProtection="1">
      <protection hidden="1"/>
    </xf>
    <xf numFmtId="0" fontId="5" fillId="0" borderId="8" xfId="1" applyFill="1" applyBorder="1" applyProtection="1">
      <protection hidden="1"/>
    </xf>
    <xf numFmtId="0" fontId="5" fillId="0" borderId="11" xfId="1" applyFill="1" applyBorder="1" applyProtection="1">
      <protection hidden="1"/>
    </xf>
    <xf numFmtId="0" fontId="5" fillId="0" borderId="7" xfId="1" applyFill="1" applyBorder="1" applyAlignment="1" applyProtection="1">
      <alignment horizontal="center"/>
      <protection hidden="1"/>
    </xf>
    <xf numFmtId="0" fontId="5" fillId="0" borderId="11" xfId="1" applyFill="1" applyBorder="1" applyAlignment="1" applyProtection="1">
      <alignment horizontal="center"/>
      <protection hidden="1"/>
    </xf>
    <xf numFmtId="0" fontId="5" fillId="0" borderId="35" xfId="1" applyFill="1" applyBorder="1" applyProtection="1">
      <protection hidden="1"/>
    </xf>
    <xf numFmtId="0" fontId="5" fillId="0" borderId="9" xfId="1" applyFill="1" applyBorder="1" applyProtection="1">
      <protection hidden="1"/>
    </xf>
    <xf numFmtId="0" fontId="5" fillId="0" borderId="9" xfId="1" applyBorder="1" applyProtection="1">
      <protection hidden="1"/>
    </xf>
    <xf numFmtId="14" fontId="5" fillId="0" borderId="16" xfId="1" applyNumberFormat="1" applyFont="1" applyFill="1" applyBorder="1" applyProtection="1">
      <protection hidden="1"/>
    </xf>
    <xf numFmtId="0" fontId="15" fillId="0" borderId="0" xfId="1" applyFont="1" applyProtection="1">
      <protection hidden="1"/>
    </xf>
    <xf numFmtId="0" fontId="15" fillId="0" borderId="0" xfId="1" applyFont="1" applyFill="1" applyBorder="1" applyProtection="1">
      <protection hidden="1"/>
    </xf>
    <xf numFmtId="0" fontId="17" fillId="0" borderId="0" xfId="1" applyFont="1" applyProtection="1">
      <protection hidden="1"/>
    </xf>
    <xf numFmtId="0" fontId="17" fillId="0" borderId="0" xfId="1" applyFont="1" applyAlignment="1" applyProtection="1">
      <alignment vertical="center"/>
      <protection hidden="1"/>
    </xf>
    <xf numFmtId="0" fontId="5" fillId="0" borderId="7" xfId="1" applyFont="1" applyFill="1" applyBorder="1" applyProtection="1">
      <protection hidden="1"/>
    </xf>
    <xf numFmtId="0" fontId="5" fillId="0" borderId="11" xfId="1" applyFont="1" applyFill="1" applyBorder="1" applyProtection="1">
      <protection hidden="1"/>
    </xf>
    <xf numFmtId="0" fontId="15" fillId="0" borderId="0" xfId="1" applyFont="1" applyAlignment="1" applyProtection="1">
      <alignment vertical="center"/>
      <protection hidden="1"/>
    </xf>
    <xf numFmtId="0" fontId="17" fillId="0" borderId="0" xfId="1" applyFont="1" applyFill="1" applyBorder="1" applyProtection="1">
      <protection hidden="1"/>
    </xf>
    <xf numFmtId="0" fontId="5" fillId="0" borderId="10" xfId="1" applyFont="1" applyFill="1" applyBorder="1" applyProtection="1">
      <protection hidden="1"/>
    </xf>
    <xf numFmtId="0" fontId="5" fillId="0" borderId="0" xfId="1" applyFont="1" applyFill="1" applyProtection="1">
      <protection hidden="1"/>
    </xf>
    <xf numFmtId="0" fontId="4" fillId="0" borderId="0" xfId="1" applyFont="1" applyProtection="1">
      <protection hidden="1"/>
    </xf>
    <xf numFmtId="0" fontId="5" fillId="8" borderId="7" xfId="1" applyFont="1" applyFill="1" applyBorder="1" applyAlignment="1" applyProtection="1">
      <alignment horizontal="center"/>
      <protection hidden="1"/>
    </xf>
    <xf numFmtId="0" fontId="5" fillId="8" borderId="8" xfId="1" applyFont="1" applyFill="1" applyBorder="1" applyAlignment="1" applyProtection="1">
      <alignment horizontal="center"/>
      <protection hidden="1"/>
    </xf>
    <xf numFmtId="0" fontId="5" fillId="8" borderId="11" xfId="1" applyFont="1" applyFill="1" applyBorder="1" applyAlignment="1" applyProtection="1">
      <alignment horizontal="center"/>
      <protection hidden="1"/>
    </xf>
    <xf numFmtId="0" fontId="12" fillId="0" borderId="0" xfId="1" applyFont="1" applyAlignment="1" applyProtection="1">
      <alignment horizontal="right"/>
      <protection hidden="1"/>
    </xf>
    <xf numFmtId="0" fontId="5" fillId="0" borderId="5" xfId="1" applyFont="1" applyFill="1" applyBorder="1" applyProtection="1">
      <protection hidden="1"/>
    </xf>
    <xf numFmtId="164" fontId="0" fillId="0" borderId="0" xfId="0" applyNumberFormat="1" applyAlignment="1">
      <alignment vertical="center"/>
    </xf>
    <xf numFmtId="14" fontId="4" fillId="4" borderId="2" xfId="0" quotePrefix="1" applyNumberFormat="1" applyFont="1" applyFill="1" applyBorder="1" applyAlignment="1" applyProtection="1">
      <alignment vertical="center"/>
      <protection hidden="1"/>
    </xf>
    <xf numFmtId="0" fontId="15" fillId="0" borderId="15" xfId="1" applyFont="1" applyFill="1" applyBorder="1" applyProtection="1">
      <protection hidden="1"/>
    </xf>
    <xf numFmtId="0" fontId="15" fillId="0" borderId="16" xfId="1" applyFont="1" applyFill="1" applyBorder="1" applyProtection="1">
      <protection hidden="1"/>
    </xf>
    <xf numFmtId="0" fontId="15" fillId="0" borderId="15" xfId="1" applyFont="1" applyFill="1" applyBorder="1" applyAlignment="1" applyProtection="1">
      <alignment horizontal="center"/>
      <protection hidden="1"/>
    </xf>
    <xf numFmtId="0" fontId="15" fillId="0" borderId="16" xfId="1" applyFont="1" applyFill="1" applyBorder="1" applyAlignment="1" applyProtection="1">
      <alignment horizontal="center"/>
      <protection hidden="1"/>
    </xf>
    <xf numFmtId="0" fontId="15" fillId="0" borderId="17" xfId="1" applyFont="1" applyFill="1" applyBorder="1" applyAlignment="1" applyProtection="1">
      <alignment horizontal="center"/>
      <protection hidden="1"/>
    </xf>
    <xf numFmtId="0" fontId="15" fillId="0" borderId="0" xfId="1" applyFont="1" applyFill="1" applyProtection="1">
      <protection hidden="1"/>
    </xf>
    <xf numFmtId="0" fontId="0" fillId="6" borderId="26" xfId="0" applyFill="1" applyBorder="1" applyAlignment="1" applyProtection="1">
      <alignment vertical="center"/>
      <protection hidden="1"/>
    </xf>
    <xf numFmtId="0" fontId="5" fillId="6" borderId="27" xfId="0" applyFont="1" applyFill="1" applyBorder="1" applyAlignment="1" applyProtection="1">
      <alignment horizontal="center" vertical="center"/>
      <protection hidden="1"/>
    </xf>
    <xf numFmtId="0" fontId="0" fillId="6" borderId="27" xfId="0" applyFill="1" applyBorder="1" applyAlignment="1" applyProtection="1">
      <alignment vertical="center"/>
      <protection hidden="1"/>
    </xf>
    <xf numFmtId="0" fontId="5" fillId="6" borderId="27" xfId="0" applyFont="1" applyFill="1" applyBorder="1" applyAlignment="1" applyProtection="1">
      <alignment horizontal="center" vertical="center"/>
      <protection locked="0" hidden="1"/>
    </xf>
    <xf numFmtId="0" fontId="0" fillId="6" borderId="28" xfId="0" applyFill="1" applyBorder="1" applyAlignment="1" applyProtection="1">
      <alignment horizontal="center" vertical="center"/>
      <protection hidden="1"/>
    </xf>
    <xf numFmtId="0" fontId="0" fillId="6" borderId="24" xfId="0" applyFill="1" applyBorder="1" applyAlignment="1" applyProtection="1">
      <alignment vertical="center"/>
      <protection hidden="1"/>
    </xf>
    <xf numFmtId="0" fontId="5" fillId="6" borderId="19" xfId="0" applyFont="1" applyFill="1" applyBorder="1" applyAlignment="1" applyProtection="1">
      <alignment horizontal="center" vertical="center"/>
      <protection hidden="1"/>
    </xf>
    <xf numFmtId="0" fontId="0" fillId="6" borderId="19" xfId="0" applyFill="1" applyBorder="1" applyAlignment="1" applyProtection="1">
      <alignment vertical="center"/>
      <protection hidden="1"/>
    </xf>
    <xf numFmtId="0" fontId="5" fillId="6" borderId="19" xfId="0" applyFont="1" applyFill="1" applyBorder="1" applyAlignment="1" applyProtection="1">
      <alignment horizontal="center" vertical="center"/>
      <protection locked="0" hidden="1"/>
    </xf>
    <xf numFmtId="0" fontId="0" fillId="6" borderId="25" xfId="0" applyFill="1" applyBorder="1" applyAlignment="1" applyProtection="1">
      <alignment horizontal="center" vertical="center"/>
      <protection hidden="1"/>
    </xf>
    <xf numFmtId="0" fontId="0" fillId="10" borderId="19" xfId="0" applyFill="1" applyBorder="1" applyAlignment="1" applyProtection="1">
      <alignment vertical="center"/>
      <protection hidden="1"/>
    </xf>
    <xf numFmtId="0" fontId="5" fillId="0" borderId="35" xfId="1" applyFont="1" applyFill="1" applyBorder="1" applyProtection="1">
      <protection hidden="1"/>
    </xf>
    <xf numFmtId="0" fontId="5" fillId="0" borderId="9" xfId="1" applyFont="1" applyFill="1" applyBorder="1" applyProtection="1">
      <protection hidden="1"/>
    </xf>
    <xf numFmtId="14" fontId="5" fillId="0" borderId="0" xfId="1" applyNumberFormat="1" applyFont="1" applyFill="1" applyBorder="1" applyProtection="1">
      <protection hidden="1"/>
    </xf>
    <xf numFmtId="14" fontId="5" fillId="0" borderId="8" xfId="1" applyNumberFormat="1" applyFont="1" applyFill="1" applyBorder="1" applyProtection="1">
      <protection hidden="1"/>
    </xf>
    <xf numFmtId="0" fontId="5" fillId="0" borderId="19" xfId="0" applyFont="1" applyBorder="1" applyAlignment="1">
      <alignment horizontal="center" vertical="center"/>
    </xf>
    <xf numFmtId="0" fontId="0" fillId="0" borderId="19" xfId="0" applyBorder="1" applyAlignment="1">
      <alignment horizontal="center" vertical="center"/>
    </xf>
    <xf numFmtId="0" fontId="0" fillId="11" borderId="19" xfId="0" applyFill="1" applyBorder="1" applyAlignment="1">
      <alignment horizontal="center" vertical="center"/>
    </xf>
    <xf numFmtId="0" fontId="0" fillId="0" borderId="19" xfId="0" quotePrefix="1" applyNumberFormat="1" applyBorder="1" applyAlignment="1" applyProtection="1">
      <alignment vertical="center"/>
      <protection hidden="1"/>
    </xf>
    <xf numFmtId="0" fontId="0" fillId="5" borderId="19" xfId="0" quotePrefix="1" applyNumberFormat="1" applyFill="1" applyBorder="1" applyAlignment="1" applyProtection="1">
      <alignment vertical="center"/>
      <protection hidden="1"/>
    </xf>
    <xf numFmtId="0" fontId="0" fillId="0" borderId="0" xfId="0" applyAlignment="1" applyProtection="1">
      <alignment horizontal="center"/>
      <protection hidden="1"/>
    </xf>
    <xf numFmtId="0" fontId="5" fillId="10" borderId="0" xfId="0" applyFont="1" applyFill="1" applyAlignment="1" applyProtection="1">
      <alignment horizontal="center"/>
      <protection hidden="1"/>
    </xf>
    <xf numFmtId="0" fontId="5" fillId="0" borderId="16" xfId="1" quotePrefix="1" applyFont="1" applyFill="1" applyBorder="1" applyProtection="1">
      <protection hidden="1"/>
    </xf>
    <xf numFmtId="0" fontId="5" fillId="0" borderId="26" xfId="0" applyFont="1" applyBorder="1" applyAlignment="1" applyProtection="1">
      <alignment vertical="center"/>
      <protection hidden="1"/>
    </xf>
    <xf numFmtId="0" fontId="5" fillId="0" borderId="27" xfId="0" applyFont="1" applyBorder="1" applyAlignment="1" applyProtection="1">
      <alignment vertical="center"/>
      <protection hidden="1"/>
    </xf>
    <xf numFmtId="0" fontId="18" fillId="0" borderId="0" xfId="1" applyFont="1" applyFill="1" applyBorder="1" applyProtection="1">
      <protection hidden="1"/>
    </xf>
    <xf numFmtId="0" fontId="5" fillId="0" borderId="30" xfId="0" applyFont="1" applyBorder="1" applyAlignment="1" applyProtection="1">
      <alignment vertical="center"/>
      <protection hidden="1"/>
    </xf>
    <xf numFmtId="0" fontId="5" fillId="0" borderId="29" xfId="0" applyFont="1" applyBorder="1" applyAlignment="1" applyProtection="1">
      <alignment vertical="center"/>
      <protection hidden="1"/>
    </xf>
    <xf numFmtId="0" fontId="5" fillId="0" borderId="19" xfId="0" quotePrefix="1" applyFont="1" applyBorder="1" applyAlignment="1" applyProtection="1">
      <alignment horizontal="center" vertical="center"/>
      <protection locked="0" hidden="1"/>
    </xf>
    <xf numFmtId="165" fontId="5" fillId="0" borderId="7" xfId="1" applyNumberFormat="1" applyFill="1" applyBorder="1" applyProtection="1">
      <protection hidden="1"/>
    </xf>
    <xf numFmtId="165" fontId="5" fillId="0" borderId="11" xfId="1" applyNumberFormat="1" applyFill="1" applyBorder="1" applyProtection="1">
      <protection hidden="1"/>
    </xf>
    <xf numFmtId="165" fontId="5" fillId="0" borderId="6" xfId="1" applyNumberFormat="1" applyFill="1" applyBorder="1" applyProtection="1">
      <protection hidden="1"/>
    </xf>
    <xf numFmtId="165" fontId="5" fillId="0" borderId="10" xfId="1" applyNumberFormat="1" applyFill="1" applyBorder="1" applyProtection="1">
      <protection hidden="1"/>
    </xf>
    <xf numFmtId="165" fontId="5" fillId="0" borderId="16" xfId="1" applyNumberFormat="1" applyFont="1" applyFill="1" applyBorder="1" applyProtection="1">
      <protection hidden="1"/>
    </xf>
    <xf numFmtId="165" fontId="4" fillId="0" borderId="15" xfId="1" applyNumberFormat="1" applyFont="1" applyFill="1" applyBorder="1" applyProtection="1">
      <protection hidden="1"/>
    </xf>
    <xf numFmtId="165" fontId="5" fillId="0" borderId="35" xfId="1" applyNumberFormat="1" applyFont="1" applyFill="1" applyBorder="1" applyProtection="1">
      <protection hidden="1"/>
    </xf>
    <xf numFmtId="165" fontId="5" fillId="0" borderId="9" xfId="1" applyNumberFormat="1" applyFont="1" applyFill="1" applyBorder="1" applyProtection="1">
      <protection hidden="1"/>
    </xf>
    <xf numFmtId="165" fontId="5" fillId="0" borderId="35" xfId="1" applyNumberFormat="1" applyFont="1" applyFill="1" applyBorder="1" applyAlignment="1" applyProtection="1">
      <alignment horizontal="center"/>
      <protection hidden="1"/>
    </xf>
    <xf numFmtId="165" fontId="5" fillId="0" borderId="6" xfId="1" applyNumberFormat="1" applyFill="1" applyBorder="1" applyAlignment="1" applyProtection="1">
      <alignment horizontal="center"/>
      <protection hidden="1"/>
    </xf>
    <xf numFmtId="165" fontId="5" fillId="0" borderId="7" xfId="1" applyNumberFormat="1" applyFill="1" applyBorder="1" applyAlignment="1" applyProtection="1">
      <alignment horizontal="center"/>
      <protection hidden="1"/>
    </xf>
    <xf numFmtId="165" fontId="5" fillId="0" borderId="11" xfId="1" applyNumberFormat="1" applyFill="1" applyBorder="1" applyAlignment="1" applyProtection="1">
      <alignment horizontal="center"/>
      <protection hidden="1"/>
    </xf>
    <xf numFmtId="165" fontId="5" fillId="0" borderId="10" xfId="1" applyNumberFormat="1" applyFill="1" applyBorder="1" applyAlignment="1" applyProtection="1">
      <alignment horizontal="center"/>
      <protection hidden="1"/>
    </xf>
    <xf numFmtId="165" fontId="5" fillId="0" borderId="9" xfId="1" applyNumberFormat="1" applyFont="1" applyFill="1" applyBorder="1" applyAlignment="1" applyProtection="1">
      <alignment horizontal="center"/>
      <protection hidden="1"/>
    </xf>
    <xf numFmtId="0" fontId="11" fillId="0" borderId="0" xfId="1" applyFont="1" applyFill="1" applyBorder="1" applyProtection="1">
      <protection hidden="1"/>
    </xf>
    <xf numFmtId="0" fontId="11" fillId="0" borderId="8" xfId="1" applyFont="1" applyFill="1" applyBorder="1" applyProtection="1">
      <protection hidden="1"/>
    </xf>
    <xf numFmtId="0" fontId="5" fillId="12" borderId="12" xfId="1" applyFont="1" applyFill="1" applyBorder="1" applyAlignment="1" applyProtection="1">
      <alignment horizontal="center"/>
      <protection hidden="1"/>
    </xf>
    <xf numFmtId="0" fontId="5" fillId="12" borderId="12" xfId="1" applyFont="1" applyFill="1" applyBorder="1" applyProtection="1">
      <protection hidden="1"/>
    </xf>
    <xf numFmtId="0" fontId="5" fillId="12" borderId="9" xfId="1" applyFill="1" applyBorder="1" applyAlignment="1" applyProtection="1">
      <alignment horizontal="center"/>
      <protection hidden="1"/>
    </xf>
    <xf numFmtId="0" fontId="5" fillId="12" borderId="5" xfId="1" applyFill="1" applyBorder="1" applyAlignment="1" applyProtection="1">
      <alignment horizontal="center"/>
      <protection hidden="1"/>
    </xf>
    <xf numFmtId="0" fontId="5" fillId="12" borderId="5" xfId="1" applyFont="1" applyFill="1" applyBorder="1" applyAlignment="1" applyProtection="1">
      <alignment horizontal="center"/>
      <protection hidden="1"/>
    </xf>
    <xf numFmtId="0" fontId="5" fillId="12" borderId="5" xfId="1" applyFill="1" applyBorder="1" applyAlignment="1" applyProtection="1">
      <alignment horizontal="right"/>
      <protection hidden="1"/>
    </xf>
    <xf numFmtId="0" fontId="5" fillId="12" borderId="9" xfId="1" applyFill="1" applyBorder="1" applyAlignment="1" applyProtection="1">
      <alignment horizontal="left"/>
      <protection hidden="1"/>
    </xf>
    <xf numFmtId="0" fontId="5" fillId="12" borderId="13" xfId="1" applyFill="1" applyBorder="1" applyProtection="1">
      <protection hidden="1"/>
    </xf>
    <xf numFmtId="0" fontId="5" fillId="12" borderId="9" xfId="1" applyFill="1" applyBorder="1" applyProtection="1">
      <protection hidden="1"/>
    </xf>
    <xf numFmtId="0" fontId="5" fillId="12" borderId="12" xfId="1" applyFill="1" applyBorder="1" applyProtection="1">
      <protection hidden="1"/>
    </xf>
    <xf numFmtId="0" fontId="5" fillId="0" borderId="13" xfId="1" applyFont="1" applyFill="1" applyBorder="1" applyAlignment="1" applyProtection="1">
      <alignment horizontal="center"/>
      <protection hidden="1"/>
    </xf>
    <xf numFmtId="0" fontId="5" fillId="0" borderId="0" xfId="1" applyFill="1" applyBorder="1" applyAlignment="1" applyProtection="1">
      <alignment horizontal="right"/>
      <protection hidden="1"/>
    </xf>
    <xf numFmtId="0" fontId="5" fillId="0" borderId="10" xfId="1" applyFill="1" applyBorder="1" applyAlignment="1" applyProtection="1">
      <alignment horizontal="left"/>
      <protection hidden="1"/>
    </xf>
    <xf numFmtId="0" fontId="5" fillId="0" borderId="14" xfId="1" applyFont="1" applyFill="1" applyBorder="1" applyAlignment="1" applyProtection="1">
      <alignment horizontal="center"/>
      <protection hidden="1"/>
    </xf>
    <xf numFmtId="0" fontId="5" fillId="0" borderId="8" xfId="1" applyFill="1" applyBorder="1" applyAlignment="1" applyProtection="1">
      <alignment horizontal="center"/>
      <protection hidden="1"/>
    </xf>
    <xf numFmtId="0" fontId="5" fillId="0" borderId="8" xfId="1" applyFill="1" applyBorder="1" applyAlignment="1" applyProtection="1">
      <alignment horizontal="right"/>
      <protection hidden="1"/>
    </xf>
    <xf numFmtId="0" fontId="5" fillId="0" borderId="11" xfId="1" applyFill="1" applyBorder="1" applyAlignment="1" applyProtection="1">
      <alignment horizontal="left"/>
      <protection hidden="1"/>
    </xf>
    <xf numFmtId="0" fontId="5" fillId="0" borderId="13" xfId="1" applyFill="1" applyBorder="1" applyAlignment="1" applyProtection="1">
      <alignment horizontal="center"/>
      <protection hidden="1"/>
    </xf>
    <xf numFmtId="0" fontId="5" fillId="0" borderId="14" xfId="1" applyFill="1" applyBorder="1" applyProtection="1">
      <protection hidden="1"/>
    </xf>
    <xf numFmtId="0" fontId="5" fillId="0" borderId="14" xfId="1" applyFill="1" applyBorder="1" applyAlignment="1" applyProtection="1">
      <alignment horizontal="center"/>
      <protection hidden="1"/>
    </xf>
    <xf numFmtId="0" fontId="5" fillId="0" borderId="6" xfId="1" applyFill="1" applyBorder="1" applyAlignment="1" applyProtection="1">
      <alignment horizontal="right"/>
      <protection hidden="1"/>
    </xf>
    <xf numFmtId="0" fontId="5" fillId="0" borderId="7" xfId="1" applyFill="1" applyBorder="1" applyAlignment="1" applyProtection="1">
      <alignment horizontal="right"/>
      <protection hidden="1"/>
    </xf>
    <xf numFmtId="0" fontId="5" fillId="0" borderId="0" xfId="1" applyFill="1" applyAlignment="1" applyProtection="1">
      <alignment horizontal="center"/>
      <protection hidden="1"/>
    </xf>
    <xf numFmtId="0" fontId="5" fillId="0" borderId="0" xfId="1" applyFill="1" applyAlignment="1" applyProtection="1">
      <alignment horizontal="right"/>
      <protection hidden="1"/>
    </xf>
    <xf numFmtId="0" fontId="7" fillId="0" borderId="0" xfId="0" applyFont="1" applyAlignment="1">
      <alignment horizontal="center" vertical="center"/>
    </xf>
    <xf numFmtId="14" fontId="4" fillId="4" borderId="1" xfId="0" applyNumberFormat="1" applyFont="1" applyFill="1" applyBorder="1" applyAlignment="1" applyProtection="1">
      <alignment horizontal="center" vertical="center"/>
      <protection hidden="1"/>
    </xf>
    <xf numFmtId="14" fontId="4" fillId="4" borderId="2" xfId="0" applyNumberFormat="1" applyFont="1" applyFill="1" applyBorder="1" applyAlignment="1" applyProtection="1">
      <alignment horizontal="center" vertical="center"/>
      <protection hidden="1"/>
    </xf>
    <xf numFmtId="14" fontId="4" fillId="4" borderId="3" xfId="0" applyNumberFormat="1" applyFont="1" applyFill="1" applyBorder="1" applyAlignment="1" applyProtection="1">
      <alignment horizontal="center" vertical="center"/>
      <protection hidden="1"/>
    </xf>
    <xf numFmtId="0" fontId="12" fillId="3" borderId="0" xfId="0" applyFont="1" applyFill="1" applyAlignment="1" applyProtection="1">
      <alignment horizontal="center" vertical="center" textRotation="90"/>
      <protection hidden="1"/>
    </xf>
    <xf numFmtId="0" fontId="13" fillId="3" borderId="0" xfId="0" applyFont="1" applyFill="1" applyAlignment="1" applyProtection="1">
      <alignment horizontal="center" vertical="center" textRotation="90"/>
      <protection hidden="1"/>
    </xf>
    <xf numFmtId="0" fontId="5" fillId="0" borderId="19" xfId="0" applyFont="1" applyBorder="1" applyAlignment="1">
      <alignment horizontal="center" vertical="center" wrapText="1"/>
    </xf>
    <xf numFmtId="0" fontId="12" fillId="3" borderId="19" xfId="0" applyFont="1" applyFill="1" applyBorder="1" applyAlignment="1" applyProtection="1">
      <alignment horizontal="center" vertical="center" textRotation="90"/>
      <protection hidden="1"/>
    </xf>
    <xf numFmtId="0" fontId="5" fillId="2" borderId="16" xfId="1" applyFont="1" applyFill="1" applyBorder="1" applyAlignment="1" applyProtection="1">
      <alignment horizontal="center"/>
      <protection hidden="1"/>
    </xf>
    <xf numFmtId="0" fontId="5" fillId="2" borderId="17" xfId="1" applyFont="1" applyFill="1" applyBorder="1" applyAlignment="1" applyProtection="1">
      <alignment horizontal="center"/>
      <protection hidden="1"/>
    </xf>
  </cellXfs>
  <cellStyles count="2">
    <cellStyle name="Normal" xfId="0" builtinId="0"/>
    <cellStyle name="Normal 2" xfId="1"/>
  </cellStyles>
  <dxfs count="6">
    <dxf>
      <fill>
        <patternFill>
          <bgColor theme="9" tint="0.39994506668294322"/>
        </patternFill>
      </fill>
    </dxf>
    <dxf>
      <fill>
        <patternFill>
          <bgColor theme="6" tint="0.39994506668294322"/>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s>
  <tableStyles count="0" defaultTableStyle="TableStyleMedium9" defaultPivotStyle="PivotStyleLight16"/>
  <colors>
    <mruColors>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365760</xdr:colOff>
          <xdr:row>6</xdr:row>
          <xdr:rowOff>114300</xdr:rowOff>
        </xdr:from>
        <xdr:to>
          <xdr:col>3</xdr:col>
          <xdr:colOff>22860</xdr:colOff>
          <xdr:row>8</xdr:row>
          <xdr:rowOff>144780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BE" sz="1000" b="0" i="0" u="none" strike="noStrike" baseline="0">
                  <a:solidFill>
                    <a:srgbClr val="000000"/>
                  </a:solidFill>
                  <a:latin typeface="Arial"/>
                  <a:cs typeface="Arial"/>
                </a:rPr>
                <a:t>Save Data</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163"/>
  <sheetViews>
    <sheetView showGridLines="0" topLeftCell="B46" workbookViewId="0">
      <selection activeCell="G73" sqref="G73"/>
    </sheetView>
  </sheetViews>
  <sheetFormatPr defaultColWidth="9.109375" defaultRowHeight="24" customHeight="1" x14ac:dyDescent="0.25"/>
  <cols>
    <col min="1" max="1" width="0.5546875" style="1" hidden="1" customWidth="1"/>
    <col min="2" max="2" width="5.6640625" style="1" customWidth="1"/>
    <col min="3" max="3" width="24.109375" style="1" bestFit="1" customWidth="1"/>
    <col min="4" max="4" width="2" style="1" bestFit="1" customWidth="1"/>
    <col min="5" max="5" width="24.109375" style="1" bestFit="1" customWidth="1"/>
    <col min="6" max="8" width="5.6640625" style="1" customWidth="1"/>
    <col min="9" max="9" width="24.109375" style="1" bestFit="1" customWidth="1"/>
    <col min="10" max="10" width="2" style="1" bestFit="1" customWidth="1"/>
    <col min="11" max="11" width="24.109375" style="1" bestFit="1" customWidth="1"/>
    <col min="12" max="12" width="5.6640625" style="1" customWidth="1"/>
    <col min="13" max="16384" width="9.109375" style="1"/>
  </cols>
  <sheetData>
    <row r="1" spans="2:12" ht="24" customHeight="1" x14ac:dyDescent="0.25">
      <c r="C1" s="271" t="s">
        <v>96</v>
      </c>
      <c r="D1" s="271"/>
      <c r="E1" s="271"/>
      <c r="F1" s="271"/>
      <c r="G1" s="271"/>
      <c r="H1" s="271"/>
      <c r="I1" s="271"/>
      <c r="J1" s="271"/>
      <c r="K1" s="271"/>
    </row>
    <row r="2" spans="2:12" ht="16.5" customHeight="1" x14ac:dyDescent="0.25"/>
    <row r="3" spans="2:12" ht="21" customHeight="1" x14ac:dyDescent="0.25">
      <c r="C3" s="2">
        <v>42615</v>
      </c>
      <c r="D3" s="2"/>
      <c r="E3" s="2">
        <v>42748</v>
      </c>
      <c r="F3" s="3"/>
      <c r="G3" s="3"/>
      <c r="H3" s="3"/>
      <c r="I3" s="2">
        <v>42622</v>
      </c>
      <c r="J3" s="2"/>
      <c r="K3" s="2">
        <v>42755</v>
      </c>
      <c r="L3" s="3"/>
    </row>
    <row r="4" spans="2:12" ht="21" customHeight="1" x14ac:dyDescent="0.25">
      <c r="B4" s="4"/>
      <c r="C4" s="79" t="s">
        <v>19</v>
      </c>
      <c r="D4" s="5" t="s">
        <v>2</v>
      </c>
      <c r="E4" s="79" t="s">
        <v>17</v>
      </c>
      <c r="F4" s="5"/>
      <c r="G4" s="3"/>
      <c r="H4" s="5"/>
      <c r="I4" s="79" t="s">
        <v>17</v>
      </c>
      <c r="J4" s="5" t="s">
        <v>2</v>
      </c>
      <c r="K4" s="79" t="s">
        <v>84</v>
      </c>
      <c r="L4" s="5"/>
    </row>
    <row r="5" spans="2:12" ht="21" customHeight="1" x14ac:dyDescent="0.25">
      <c r="B5" s="4"/>
      <c r="C5" s="79" t="s">
        <v>32</v>
      </c>
      <c r="D5" s="5" t="s">
        <v>2</v>
      </c>
      <c r="E5" s="79" t="s">
        <v>12</v>
      </c>
      <c r="F5" s="5"/>
      <c r="G5" s="3"/>
      <c r="H5" s="5"/>
      <c r="I5" s="79" t="s">
        <v>12</v>
      </c>
      <c r="J5" s="5" t="s">
        <v>2</v>
      </c>
      <c r="K5" s="79" t="s">
        <v>18</v>
      </c>
      <c r="L5" s="5"/>
    </row>
    <row r="6" spans="2:12" ht="21" customHeight="1" x14ac:dyDescent="0.25">
      <c r="B6" s="4"/>
      <c r="C6" s="79" t="s">
        <v>18</v>
      </c>
      <c r="D6" s="5" t="s">
        <v>2</v>
      </c>
      <c r="E6" s="79" t="s">
        <v>31</v>
      </c>
      <c r="F6" s="5"/>
      <c r="G6" s="3"/>
      <c r="H6" s="5"/>
      <c r="I6" s="79" t="s">
        <v>31</v>
      </c>
      <c r="J6" s="5" t="s">
        <v>2</v>
      </c>
      <c r="K6" s="79" t="s">
        <v>15</v>
      </c>
      <c r="L6" s="5"/>
    </row>
    <row r="7" spans="2:12" ht="21" customHeight="1" x14ac:dyDescent="0.25">
      <c r="B7" s="4"/>
      <c r="C7" s="79" t="s">
        <v>15</v>
      </c>
      <c r="D7" s="5" t="s">
        <v>2</v>
      </c>
      <c r="E7" s="79" t="s">
        <v>65</v>
      </c>
      <c r="F7" s="5"/>
      <c r="G7" s="3"/>
      <c r="H7" s="6"/>
      <c r="I7" s="79" t="s">
        <v>65</v>
      </c>
      <c r="J7" s="5" t="s">
        <v>2</v>
      </c>
      <c r="K7" s="79" t="s">
        <v>32</v>
      </c>
      <c r="L7" s="5"/>
    </row>
    <row r="8" spans="2:12" ht="21" customHeight="1" x14ac:dyDescent="0.25">
      <c r="B8" s="4"/>
      <c r="C8" s="79" t="s">
        <v>84</v>
      </c>
      <c r="D8" s="5" t="s">
        <v>2</v>
      </c>
      <c r="E8" s="79" t="s">
        <v>11</v>
      </c>
      <c r="F8" s="5"/>
      <c r="G8" s="3"/>
      <c r="H8" s="5"/>
      <c r="I8" s="79" t="s">
        <v>11</v>
      </c>
      <c r="J8" s="5" t="s">
        <v>2</v>
      </c>
      <c r="K8" s="79" t="s">
        <v>38</v>
      </c>
      <c r="L8" s="5"/>
    </row>
    <row r="9" spans="2:12" ht="21" customHeight="1" x14ac:dyDescent="0.25">
      <c r="B9" s="4"/>
      <c r="C9" s="79" t="s">
        <v>38</v>
      </c>
      <c r="D9" s="5" t="s">
        <v>2</v>
      </c>
      <c r="E9" s="79" t="s">
        <v>20</v>
      </c>
      <c r="F9" s="5"/>
      <c r="G9" s="3"/>
      <c r="H9" s="5"/>
      <c r="I9" s="79" t="s">
        <v>20</v>
      </c>
      <c r="J9" s="5" t="s">
        <v>2</v>
      </c>
      <c r="K9" s="79" t="s">
        <v>14</v>
      </c>
      <c r="L9" s="5"/>
    </row>
    <row r="10" spans="2:12" ht="21" customHeight="1" x14ac:dyDescent="0.25">
      <c r="B10" s="4"/>
      <c r="C10" s="79" t="s">
        <v>14</v>
      </c>
      <c r="D10" s="5" t="s">
        <v>2</v>
      </c>
      <c r="E10" s="79" t="s">
        <v>37</v>
      </c>
      <c r="F10" s="5"/>
      <c r="G10" s="3"/>
      <c r="H10" s="5"/>
      <c r="I10" s="79" t="s">
        <v>19</v>
      </c>
      <c r="J10" s="5" t="s">
        <v>2</v>
      </c>
      <c r="K10" s="79" t="s">
        <v>37</v>
      </c>
      <c r="L10" s="5"/>
    </row>
    <row r="11" spans="2:12" ht="21" customHeight="1" x14ac:dyDescent="0.25">
      <c r="B11" s="7"/>
      <c r="C11" s="80"/>
      <c r="D11" s="8"/>
      <c r="E11" s="80"/>
      <c r="F11" s="8"/>
      <c r="G11" s="3"/>
      <c r="H11" s="8"/>
      <c r="I11" s="80"/>
      <c r="J11" s="8"/>
      <c r="K11" s="80"/>
      <c r="L11" s="8"/>
    </row>
    <row r="12" spans="2:12" ht="21" customHeight="1" x14ac:dyDescent="0.25">
      <c r="C12" s="2">
        <v>42629</v>
      </c>
      <c r="D12" s="2"/>
      <c r="E12" s="2">
        <v>42762</v>
      </c>
      <c r="F12" s="3"/>
      <c r="G12" s="3"/>
      <c r="H12" s="3"/>
      <c r="I12" s="2">
        <v>42636</v>
      </c>
      <c r="J12" s="20"/>
      <c r="K12" s="2">
        <v>42769</v>
      </c>
      <c r="L12" s="3"/>
    </row>
    <row r="13" spans="2:12" ht="21" customHeight="1" x14ac:dyDescent="0.25">
      <c r="B13" s="4"/>
      <c r="C13" s="79" t="s">
        <v>19</v>
      </c>
      <c r="D13" s="5" t="s">
        <v>2</v>
      </c>
      <c r="E13" s="79" t="s">
        <v>12</v>
      </c>
      <c r="F13" s="5"/>
      <c r="G13" s="3"/>
      <c r="H13" s="5"/>
      <c r="I13" s="79" t="s">
        <v>12</v>
      </c>
      <c r="J13" s="5" t="s">
        <v>2</v>
      </c>
      <c r="K13" s="79" t="s">
        <v>38</v>
      </c>
      <c r="L13" s="5"/>
    </row>
    <row r="14" spans="2:12" ht="21" customHeight="1" x14ac:dyDescent="0.25">
      <c r="B14" s="4"/>
      <c r="C14" s="79" t="s">
        <v>14</v>
      </c>
      <c r="D14" s="5" t="s">
        <v>2</v>
      </c>
      <c r="E14" s="79" t="s">
        <v>17</v>
      </c>
      <c r="F14" s="5"/>
      <c r="G14" s="3"/>
      <c r="H14" s="5"/>
      <c r="I14" s="79" t="s">
        <v>17</v>
      </c>
      <c r="J14" s="5" t="s">
        <v>2</v>
      </c>
      <c r="K14" s="79" t="s">
        <v>15</v>
      </c>
      <c r="L14" s="5"/>
    </row>
    <row r="15" spans="2:12" ht="21" customHeight="1" x14ac:dyDescent="0.25">
      <c r="B15" s="4"/>
      <c r="C15" s="79" t="s">
        <v>18</v>
      </c>
      <c r="D15" s="5" t="s">
        <v>2</v>
      </c>
      <c r="E15" s="79" t="s">
        <v>65</v>
      </c>
      <c r="F15" s="5"/>
      <c r="G15" s="3"/>
      <c r="H15" s="5"/>
      <c r="I15" s="79" t="s">
        <v>65</v>
      </c>
      <c r="J15" s="5" t="s">
        <v>2</v>
      </c>
      <c r="K15" s="79" t="s">
        <v>14</v>
      </c>
      <c r="L15" s="5"/>
    </row>
    <row r="16" spans="2:12" ht="21" customHeight="1" x14ac:dyDescent="0.25">
      <c r="B16" s="4"/>
      <c r="C16" s="79" t="s">
        <v>32</v>
      </c>
      <c r="D16" s="5" t="s">
        <v>2</v>
      </c>
      <c r="E16" s="79" t="s">
        <v>11</v>
      </c>
      <c r="F16" s="5"/>
      <c r="G16" s="3"/>
      <c r="H16" s="6"/>
      <c r="I16" s="79" t="s">
        <v>11</v>
      </c>
      <c r="J16" s="5" t="s">
        <v>2</v>
      </c>
      <c r="K16" s="79" t="s">
        <v>18</v>
      </c>
      <c r="L16" s="5"/>
    </row>
    <row r="17" spans="2:12" ht="21" customHeight="1" x14ac:dyDescent="0.25">
      <c r="B17" s="4"/>
      <c r="C17" s="79" t="s">
        <v>84</v>
      </c>
      <c r="D17" s="5" t="s">
        <v>2</v>
      </c>
      <c r="E17" s="79" t="s">
        <v>31</v>
      </c>
      <c r="F17" s="5"/>
      <c r="G17" s="3"/>
      <c r="H17" s="5"/>
      <c r="I17" s="79" t="s">
        <v>31</v>
      </c>
      <c r="J17" s="5" t="s">
        <v>2</v>
      </c>
      <c r="K17" s="79" t="s">
        <v>32</v>
      </c>
      <c r="L17" s="5"/>
    </row>
    <row r="18" spans="2:12" ht="21" customHeight="1" x14ac:dyDescent="0.25">
      <c r="B18" s="4"/>
      <c r="C18" s="79" t="s">
        <v>15</v>
      </c>
      <c r="D18" s="5" t="s">
        <v>2</v>
      </c>
      <c r="E18" s="79" t="s">
        <v>20</v>
      </c>
      <c r="F18" s="5"/>
      <c r="G18" s="3"/>
      <c r="H18" s="5"/>
      <c r="I18" s="79" t="s">
        <v>20</v>
      </c>
      <c r="J18" s="5" t="s">
        <v>2</v>
      </c>
      <c r="K18" s="79" t="s">
        <v>19</v>
      </c>
      <c r="L18" s="5"/>
    </row>
    <row r="19" spans="2:12" ht="21" customHeight="1" x14ac:dyDescent="0.25">
      <c r="B19" s="4"/>
      <c r="C19" s="79" t="s">
        <v>38</v>
      </c>
      <c r="D19" s="5" t="s">
        <v>2</v>
      </c>
      <c r="E19" s="79" t="s">
        <v>37</v>
      </c>
      <c r="F19" s="5"/>
      <c r="G19" s="3"/>
      <c r="H19" s="5"/>
      <c r="I19" s="79" t="s">
        <v>84</v>
      </c>
      <c r="J19" s="5" t="s">
        <v>2</v>
      </c>
      <c r="K19" s="79" t="s">
        <v>37</v>
      </c>
      <c r="L19" s="5"/>
    </row>
    <row r="20" spans="2:12" ht="21" customHeight="1" x14ac:dyDescent="0.25">
      <c r="B20" s="7"/>
      <c r="C20" s="80"/>
      <c r="D20" s="8"/>
      <c r="E20" s="80"/>
      <c r="F20" s="8"/>
      <c r="G20" s="3"/>
      <c r="H20" s="8"/>
      <c r="I20" s="80"/>
      <c r="J20" s="8"/>
      <c r="K20" s="80"/>
      <c r="L20" s="8"/>
    </row>
    <row r="21" spans="2:12" ht="21" customHeight="1" x14ac:dyDescent="0.25">
      <c r="C21" s="2">
        <v>42643</v>
      </c>
      <c r="D21" s="2"/>
      <c r="E21" s="2">
        <v>42790</v>
      </c>
      <c r="F21" s="3"/>
      <c r="G21" s="3"/>
      <c r="H21" s="3"/>
      <c r="I21" s="2">
        <v>42664</v>
      </c>
      <c r="J21" s="20"/>
      <c r="K21" s="2">
        <v>42797</v>
      </c>
      <c r="L21" s="3"/>
    </row>
    <row r="22" spans="2:12" ht="21" customHeight="1" x14ac:dyDescent="0.25">
      <c r="B22" s="4"/>
      <c r="C22" s="79" t="s">
        <v>19</v>
      </c>
      <c r="D22" s="5" t="s">
        <v>2</v>
      </c>
      <c r="E22" s="79" t="s">
        <v>11</v>
      </c>
      <c r="F22" s="5"/>
      <c r="G22" s="3"/>
      <c r="H22" s="5"/>
      <c r="I22" s="79" t="s">
        <v>11</v>
      </c>
      <c r="J22" s="5" t="s">
        <v>2</v>
      </c>
      <c r="K22" s="79" t="s">
        <v>31</v>
      </c>
      <c r="L22" s="5"/>
    </row>
    <row r="23" spans="2:12" ht="21" customHeight="1" x14ac:dyDescent="0.25">
      <c r="B23" s="4"/>
      <c r="C23" s="79" t="s">
        <v>38</v>
      </c>
      <c r="D23" s="5" t="s">
        <v>2</v>
      </c>
      <c r="E23" s="79" t="s">
        <v>65</v>
      </c>
      <c r="F23" s="5"/>
      <c r="G23" s="3"/>
      <c r="H23" s="5"/>
      <c r="I23" s="79" t="s">
        <v>17</v>
      </c>
      <c r="J23" s="5" t="s">
        <v>2</v>
      </c>
      <c r="K23" s="79" t="s">
        <v>38</v>
      </c>
      <c r="L23" s="5"/>
    </row>
    <row r="24" spans="2:12" ht="21" customHeight="1" x14ac:dyDescent="0.25">
      <c r="B24" s="4"/>
      <c r="C24" s="79" t="s">
        <v>15</v>
      </c>
      <c r="D24" s="5" t="s">
        <v>2</v>
      </c>
      <c r="E24" s="79" t="s">
        <v>84</v>
      </c>
      <c r="F24" s="5"/>
      <c r="G24" s="3"/>
      <c r="H24" s="5"/>
      <c r="I24" s="79" t="s">
        <v>84</v>
      </c>
      <c r="J24" s="5" t="s">
        <v>2</v>
      </c>
      <c r="K24" s="79" t="s">
        <v>14</v>
      </c>
      <c r="L24" s="5"/>
    </row>
    <row r="25" spans="2:12" ht="21" customHeight="1" x14ac:dyDescent="0.25">
      <c r="B25" s="4"/>
      <c r="C25" s="79" t="s">
        <v>14</v>
      </c>
      <c r="D25" s="5" t="s">
        <v>2</v>
      </c>
      <c r="E25" s="79" t="s">
        <v>12</v>
      </c>
      <c r="F25" s="5"/>
      <c r="G25" s="3"/>
      <c r="H25" s="5"/>
      <c r="I25" s="79" t="s">
        <v>65</v>
      </c>
      <c r="J25" s="5" t="s">
        <v>2</v>
      </c>
      <c r="K25" s="79" t="s">
        <v>19</v>
      </c>
      <c r="L25" s="5"/>
    </row>
    <row r="26" spans="2:12" ht="21" customHeight="1" x14ac:dyDescent="0.25">
      <c r="B26" s="4"/>
      <c r="C26" s="79" t="s">
        <v>32</v>
      </c>
      <c r="D26" s="5" t="s">
        <v>2</v>
      </c>
      <c r="E26" s="79" t="s">
        <v>20</v>
      </c>
      <c r="F26" s="5"/>
      <c r="G26" s="3"/>
      <c r="H26" s="6"/>
      <c r="I26" s="79" t="s">
        <v>20</v>
      </c>
      <c r="J26" s="5" t="s">
        <v>2</v>
      </c>
      <c r="K26" s="79" t="s">
        <v>18</v>
      </c>
      <c r="L26" s="5"/>
    </row>
    <row r="27" spans="2:12" ht="21" customHeight="1" x14ac:dyDescent="0.25">
      <c r="B27" s="4"/>
      <c r="C27" s="79" t="s">
        <v>18</v>
      </c>
      <c r="D27" s="5" t="s">
        <v>2</v>
      </c>
      <c r="E27" s="79" t="s">
        <v>17</v>
      </c>
      <c r="F27" s="5"/>
      <c r="G27" s="3"/>
      <c r="H27" s="5"/>
      <c r="I27" s="79" t="s">
        <v>32</v>
      </c>
      <c r="J27" s="5" t="s">
        <v>2</v>
      </c>
      <c r="K27" s="79" t="s">
        <v>15</v>
      </c>
      <c r="L27" s="5"/>
    </row>
    <row r="28" spans="2:12" ht="21" customHeight="1" x14ac:dyDescent="0.25">
      <c r="B28" s="4"/>
      <c r="C28" s="79" t="s">
        <v>31</v>
      </c>
      <c r="D28" s="5" t="s">
        <v>2</v>
      </c>
      <c r="E28" s="81" t="s">
        <v>37</v>
      </c>
      <c r="F28" s="5"/>
      <c r="G28" s="3"/>
      <c r="H28" s="5"/>
      <c r="I28" s="79" t="s">
        <v>12</v>
      </c>
      <c r="J28" s="5" t="s">
        <v>2</v>
      </c>
      <c r="K28" s="79" t="s">
        <v>37</v>
      </c>
      <c r="L28" s="5"/>
    </row>
    <row r="29" spans="2:12" ht="21" customHeight="1" x14ac:dyDescent="0.25">
      <c r="B29" s="7"/>
      <c r="C29" s="80"/>
      <c r="D29" s="8"/>
      <c r="E29" s="80"/>
      <c r="F29" s="8"/>
      <c r="G29" s="3"/>
      <c r="H29" s="8"/>
      <c r="I29" s="80"/>
      <c r="J29" s="8"/>
      <c r="K29" s="80"/>
      <c r="L29" s="8"/>
    </row>
    <row r="30" spans="2:12" ht="21" customHeight="1" x14ac:dyDescent="0.25">
      <c r="C30" s="2">
        <v>42671</v>
      </c>
      <c r="D30" s="2"/>
      <c r="E30" s="2">
        <v>42804</v>
      </c>
      <c r="F30" s="3"/>
      <c r="G30" s="3"/>
      <c r="H30" s="3"/>
      <c r="I30" s="2">
        <v>42678</v>
      </c>
      <c r="J30" s="20"/>
      <c r="K30" s="2">
        <v>42811</v>
      </c>
      <c r="L30" s="3"/>
    </row>
    <row r="31" spans="2:12" ht="21" customHeight="1" x14ac:dyDescent="0.25">
      <c r="B31" s="4"/>
      <c r="C31" s="79" t="s">
        <v>31</v>
      </c>
      <c r="D31" s="5" t="s">
        <v>2</v>
      </c>
      <c r="E31" s="79" t="s">
        <v>19</v>
      </c>
      <c r="F31" s="5"/>
      <c r="G31" s="3"/>
      <c r="H31" s="5"/>
      <c r="I31" s="79" t="s">
        <v>17</v>
      </c>
      <c r="J31" s="5" t="s">
        <v>2</v>
      </c>
      <c r="K31" s="79" t="s">
        <v>31</v>
      </c>
      <c r="L31" s="5"/>
    </row>
    <row r="32" spans="2:12" ht="21" customHeight="1" x14ac:dyDescent="0.25">
      <c r="B32" s="4"/>
      <c r="C32" s="79" t="s">
        <v>12</v>
      </c>
      <c r="D32" s="5" t="s">
        <v>2</v>
      </c>
      <c r="E32" s="79" t="s">
        <v>17</v>
      </c>
      <c r="F32" s="5"/>
      <c r="G32" s="3"/>
      <c r="H32" s="5"/>
      <c r="I32" s="79" t="s">
        <v>19</v>
      </c>
      <c r="J32" s="5" t="s">
        <v>2</v>
      </c>
      <c r="K32" s="79" t="s">
        <v>14</v>
      </c>
      <c r="L32" s="5"/>
    </row>
    <row r="33" spans="2:12" ht="21" customHeight="1" x14ac:dyDescent="0.25">
      <c r="B33" s="4"/>
      <c r="C33" s="79" t="s">
        <v>14</v>
      </c>
      <c r="D33" s="5" t="s">
        <v>2</v>
      </c>
      <c r="E33" s="79" t="s">
        <v>11</v>
      </c>
      <c r="F33" s="5"/>
      <c r="G33" s="3"/>
      <c r="H33" s="5"/>
      <c r="I33" s="79" t="s">
        <v>65</v>
      </c>
      <c r="J33" s="5" t="s">
        <v>2</v>
      </c>
      <c r="K33" s="79" t="s">
        <v>84</v>
      </c>
      <c r="L33" s="5"/>
    </row>
    <row r="34" spans="2:12" ht="21" customHeight="1" x14ac:dyDescent="0.25">
      <c r="B34" s="4"/>
      <c r="C34" s="79" t="s">
        <v>38</v>
      </c>
      <c r="D34" s="5" t="s">
        <v>2</v>
      </c>
      <c r="E34" s="79" t="s">
        <v>32</v>
      </c>
      <c r="F34" s="5"/>
      <c r="G34" s="3"/>
      <c r="H34" s="5"/>
      <c r="I34" s="79" t="s">
        <v>18</v>
      </c>
      <c r="J34" s="5" t="s">
        <v>2</v>
      </c>
      <c r="K34" s="79" t="s">
        <v>38</v>
      </c>
      <c r="L34" s="5"/>
    </row>
    <row r="35" spans="2:12" ht="21" customHeight="1" x14ac:dyDescent="0.25">
      <c r="B35" s="4"/>
      <c r="C35" s="79" t="s">
        <v>15</v>
      </c>
      <c r="D35" s="5" t="s">
        <v>2</v>
      </c>
      <c r="E35" s="79" t="s">
        <v>18</v>
      </c>
      <c r="F35" s="5"/>
      <c r="G35" s="3"/>
      <c r="H35" s="5"/>
      <c r="I35" s="79" t="s">
        <v>20</v>
      </c>
      <c r="J35" s="5" t="s">
        <v>2</v>
      </c>
      <c r="K35" s="79" t="s">
        <v>12</v>
      </c>
      <c r="L35" s="5"/>
    </row>
    <row r="36" spans="2:12" ht="21" customHeight="1" x14ac:dyDescent="0.25">
      <c r="B36" s="4"/>
      <c r="C36" s="79" t="s">
        <v>84</v>
      </c>
      <c r="D36" s="5" t="s">
        <v>2</v>
      </c>
      <c r="E36" s="79" t="s">
        <v>20</v>
      </c>
      <c r="F36" s="5"/>
      <c r="G36" s="3"/>
      <c r="H36" s="5"/>
      <c r="I36" s="79" t="s">
        <v>11</v>
      </c>
      <c r="J36" s="5" t="s">
        <v>2</v>
      </c>
      <c r="K36" s="79" t="s">
        <v>15</v>
      </c>
      <c r="L36" s="5"/>
    </row>
    <row r="37" spans="2:12" ht="21" customHeight="1" x14ac:dyDescent="0.25">
      <c r="B37" s="4"/>
      <c r="C37" s="79" t="s">
        <v>65</v>
      </c>
      <c r="D37" s="5" t="s">
        <v>2</v>
      </c>
      <c r="E37" s="79" t="s">
        <v>37</v>
      </c>
      <c r="F37" s="5"/>
      <c r="G37" s="3"/>
      <c r="H37" s="5"/>
      <c r="I37" s="79" t="s">
        <v>32</v>
      </c>
      <c r="J37" s="5" t="s">
        <v>2</v>
      </c>
      <c r="K37" s="79" t="s">
        <v>37</v>
      </c>
      <c r="L37" s="5"/>
    </row>
    <row r="38" spans="2:12" ht="21" customHeight="1" x14ac:dyDescent="0.25">
      <c r="B38" s="7"/>
      <c r="C38" s="80"/>
      <c r="D38" s="8"/>
      <c r="E38" s="80"/>
      <c r="F38" s="8"/>
      <c r="G38" s="3"/>
      <c r="H38" s="8"/>
      <c r="I38" s="80"/>
      <c r="J38" s="8"/>
      <c r="K38" s="80"/>
      <c r="L38" s="8"/>
    </row>
    <row r="39" spans="2:12" ht="21" customHeight="1" x14ac:dyDescent="0.25">
      <c r="C39" s="2">
        <v>42699</v>
      </c>
      <c r="D39" s="2"/>
      <c r="E39" s="2">
        <v>42818</v>
      </c>
      <c r="F39" s="3"/>
      <c r="G39" s="3"/>
      <c r="H39" s="3"/>
      <c r="I39" s="2">
        <v>42706</v>
      </c>
      <c r="J39" s="20"/>
      <c r="K39" s="2">
        <v>42825</v>
      </c>
      <c r="L39" s="3"/>
    </row>
    <row r="40" spans="2:12" ht="21" customHeight="1" x14ac:dyDescent="0.25">
      <c r="B40" s="4"/>
      <c r="C40" s="79" t="s">
        <v>32</v>
      </c>
      <c r="D40" s="5" t="s">
        <v>2</v>
      </c>
      <c r="E40" s="79" t="s">
        <v>17</v>
      </c>
      <c r="F40" s="5"/>
      <c r="G40" s="3"/>
      <c r="H40" s="5"/>
      <c r="I40" s="79" t="s">
        <v>19</v>
      </c>
      <c r="J40" s="5" t="s">
        <v>2</v>
      </c>
      <c r="K40" s="79" t="s">
        <v>32</v>
      </c>
      <c r="L40" s="5"/>
    </row>
    <row r="41" spans="2:12" ht="21" customHeight="1" x14ac:dyDescent="0.25">
      <c r="B41" s="9"/>
      <c r="C41" s="79" t="s">
        <v>14</v>
      </c>
      <c r="D41" s="5" t="s">
        <v>2</v>
      </c>
      <c r="E41" s="79" t="s">
        <v>18</v>
      </c>
      <c r="F41" s="5"/>
      <c r="G41" s="3"/>
      <c r="H41" s="5"/>
      <c r="I41" s="79" t="s">
        <v>18</v>
      </c>
      <c r="J41" s="5" t="s">
        <v>2</v>
      </c>
      <c r="K41" s="79" t="s">
        <v>84</v>
      </c>
      <c r="L41" s="5"/>
    </row>
    <row r="42" spans="2:12" ht="21" customHeight="1" x14ac:dyDescent="0.25">
      <c r="B42" s="4"/>
      <c r="C42" s="79" t="s">
        <v>12</v>
      </c>
      <c r="D42" s="5" t="s">
        <v>2</v>
      </c>
      <c r="E42" s="79" t="s">
        <v>65</v>
      </c>
      <c r="F42" s="5"/>
      <c r="G42" s="3"/>
      <c r="H42" s="5"/>
      <c r="I42" s="79" t="s">
        <v>15</v>
      </c>
      <c r="J42" s="5" t="s">
        <v>2</v>
      </c>
      <c r="K42" s="79" t="s">
        <v>12</v>
      </c>
      <c r="L42" s="5"/>
    </row>
    <row r="43" spans="2:12" ht="21" customHeight="1" x14ac:dyDescent="0.25">
      <c r="B43" s="4"/>
      <c r="C43" s="79" t="s">
        <v>31</v>
      </c>
      <c r="D43" s="5" t="s">
        <v>2</v>
      </c>
      <c r="E43" s="79" t="s">
        <v>20</v>
      </c>
      <c r="F43" s="5"/>
      <c r="G43" s="3"/>
      <c r="H43" s="5"/>
      <c r="I43" s="79" t="s">
        <v>17</v>
      </c>
      <c r="J43" s="5" t="s">
        <v>2</v>
      </c>
      <c r="K43" s="79" t="s">
        <v>11</v>
      </c>
      <c r="L43" s="5"/>
    </row>
    <row r="44" spans="2:12" ht="21" customHeight="1" x14ac:dyDescent="0.25">
      <c r="B44" s="4"/>
      <c r="C44" s="79" t="s">
        <v>84</v>
      </c>
      <c r="D44" s="5" t="s">
        <v>2</v>
      </c>
      <c r="E44" s="79" t="s">
        <v>19</v>
      </c>
      <c r="F44" s="5"/>
      <c r="G44" s="3"/>
      <c r="H44" s="5"/>
      <c r="I44" s="79" t="s">
        <v>65</v>
      </c>
      <c r="J44" s="5" t="s">
        <v>2</v>
      </c>
      <c r="K44" s="79" t="s">
        <v>31</v>
      </c>
      <c r="L44" s="5"/>
    </row>
    <row r="45" spans="2:12" ht="21" customHeight="1" x14ac:dyDescent="0.25">
      <c r="B45" s="4"/>
      <c r="C45" s="79" t="s">
        <v>38</v>
      </c>
      <c r="D45" s="5" t="s">
        <v>2</v>
      </c>
      <c r="E45" s="79" t="s">
        <v>15</v>
      </c>
      <c r="F45" s="5"/>
      <c r="G45" s="3"/>
      <c r="H45" s="5"/>
      <c r="I45" s="79" t="s">
        <v>38</v>
      </c>
      <c r="J45" s="5" t="s">
        <v>2</v>
      </c>
      <c r="K45" s="79" t="s">
        <v>14</v>
      </c>
      <c r="L45" s="5"/>
    </row>
    <row r="46" spans="2:12" ht="21" customHeight="1" x14ac:dyDescent="0.25">
      <c r="B46" s="4"/>
      <c r="C46" s="79" t="s">
        <v>11</v>
      </c>
      <c r="D46" s="5" t="s">
        <v>2</v>
      </c>
      <c r="E46" s="79" t="s">
        <v>37</v>
      </c>
      <c r="F46" s="5"/>
      <c r="G46" s="3"/>
      <c r="H46" s="5"/>
      <c r="I46" s="79" t="s">
        <v>20</v>
      </c>
      <c r="J46" s="5" t="s">
        <v>2</v>
      </c>
      <c r="K46" s="79" t="s">
        <v>37</v>
      </c>
      <c r="L46" s="5"/>
    </row>
    <row r="47" spans="2:12" ht="21" customHeight="1" x14ac:dyDescent="0.25">
      <c r="B47" s="7"/>
      <c r="C47" s="80"/>
      <c r="D47" s="8"/>
      <c r="E47" s="80"/>
      <c r="F47" s="8"/>
      <c r="G47" s="3"/>
      <c r="H47" s="8"/>
      <c r="I47" s="80"/>
      <c r="J47" s="8"/>
      <c r="K47" s="80"/>
      <c r="L47" s="8"/>
    </row>
    <row r="48" spans="2:12" ht="21" customHeight="1" x14ac:dyDescent="0.25">
      <c r="C48" s="2">
        <v>42713</v>
      </c>
      <c r="D48" s="2"/>
      <c r="E48" s="10">
        <v>42832</v>
      </c>
      <c r="F48" s="3"/>
      <c r="G48" s="3"/>
      <c r="H48" s="3"/>
      <c r="I48" s="2">
        <v>42720</v>
      </c>
      <c r="J48" s="20"/>
      <c r="K48" s="2">
        <v>42839</v>
      </c>
      <c r="L48" s="3"/>
    </row>
    <row r="49" spans="2:12" ht="21" customHeight="1" x14ac:dyDescent="0.25">
      <c r="B49" s="4"/>
      <c r="C49" s="79" t="s">
        <v>19</v>
      </c>
      <c r="D49" s="5" t="s">
        <v>2</v>
      </c>
      <c r="E49" s="79" t="s">
        <v>38</v>
      </c>
      <c r="F49" s="5"/>
      <c r="G49" s="3"/>
      <c r="H49" s="6"/>
      <c r="I49" s="79" t="s">
        <v>12</v>
      </c>
      <c r="J49" s="5" t="s">
        <v>2</v>
      </c>
      <c r="K49" s="79" t="s">
        <v>11</v>
      </c>
      <c r="L49" s="5"/>
    </row>
    <row r="50" spans="2:12" ht="21" customHeight="1" x14ac:dyDescent="0.25">
      <c r="B50" s="4"/>
      <c r="C50" s="79" t="s">
        <v>84</v>
      </c>
      <c r="D50" s="5" t="s">
        <v>2</v>
      </c>
      <c r="E50" s="79" t="s">
        <v>12</v>
      </c>
      <c r="F50" s="5"/>
      <c r="G50" s="3"/>
      <c r="H50" s="5"/>
      <c r="I50" s="79" t="s">
        <v>18</v>
      </c>
      <c r="J50" s="5" t="s">
        <v>2</v>
      </c>
      <c r="K50" s="79" t="s">
        <v>19</v>
      </c>
      <c r="L50" s="5"/>
    </row>
    <row r="51" spans="2:12" ht="21" customHeight="1" x14ac:dyDescent="0.25">
      <c r="B51" s="4"/>
      <c r="C51" s="79" t="s">
        <v>14</v>
      </c>
      <c r="D51" s="5" t="s">
        <v>2</v>
      </c>
      <c r="E51" s="79" t="s">
        <v>31</v>
      </c>
      <c r="F51" s="5"/>
      <c r="G51" s="3"/>
      <c r="H51" s="5"/>
      <c r="I51" s="79" t="s">
        <v>20</v>
      </c>
      <c r="J51" s="5" t="s">
        <v>2</v>
      </c>
      <c r="K51" s="79" t="s">
        <v>65</v>
      </c>
      <c r="L51" s="5"/>
    </row>
    <row r="52" spans="2:12" ht="21" customHeight="1" x14ac:dyDescent="0.25">
      <c r="B52" s="4"/>
      <c r="C52" s="79" t="s">
        <v>20</v>
      </c>
      <c r="D52" s="5" t="s">
        <v>2</v>
      </c>
      <c r="E52" s="79" t="s">
        <v>17</v>
      </c>
      <c r="F52" s="5"/>
      <c r="G52" s="3"/>
      <c r="H52" s="5"/>
      <c r="I52" s="79" t="s">
        <v>15</v>
      </c>
      <c r="J52" s="5" t="s">
        <v>2</v>
      </c>
      <c r="K52" s="79" t="s">
        <v>14</v>
      </c>
      <c r="L52" s="5"/>
    </row>
    <row r="53" spans="2:12" ht="21" customHeight="1" x14ac:dyDescent="0.25">
      <c r="B53" s="4"/>
      <c r="C53" s="79" t="s">
        <v>18</v>
      </c>
      <c r="D53" s="5" t="s">
        <v>2</v>
      </c>
      <c r="E53" s="79" t="s">
        <v>32</v>
      </c>
      <c r="F53" s="5"/>
      <c r="G53" s="3"/>
      <c r="H53" s="5"/>
      <c r="I53" s="79" t="s">
        <v>31</v>
      </c>
      <c r="J53" s="5" t="s">
        <v>2</v>
      </c>
      <c r="K53" s="79" t="s">
        <v>38</v>
      </c>
      <c r="L53" s="5"/>
    </row>
    <row r="54" spans="2:12" ht="21" customHeight="1" x14ac:dyDescent="0.25">
      <c r="B54" s="4"/>
      <c r="C54" s="79" t="s">
        <v>11</v>
      </c>
      <c r="D54" s="5" t="s">
        <v>2</v>
      </c>
      <c r="E54" s="79" t="s">
        <v>65</v>
      </c>
      <c r="F54" s="5"/>
      <c r="G54" s="3"/>
      <c r="H54" s="5"/>
      <c r="I54" s="79" t="s">
        <v>32</v>
      </c>
      <c r="J54" s="5" t="s">
        <v>2</v>
      </c>
      <c r="K54" s="79" t="s">
        <v>84</v>
      </c>
      <c r="L54" s="5"/>
    </row>
    <row r="55" spans="2:12" ht="21" customHeight="1" x14ac:dyDescent="0.25">
      <c r="B55" s="4"/>
      <c r="C55" s="79" t="s">
        <v>15</v>
      </c>
      <c r="D55" s="5" t="s">
        <v>2</v>
      </c>
      <c r="E55" s="79" t="s">
        <v>37</v>
      </c>
      <c r="F55" s="5"/>
      <c r="G55" s="3"/>
      <c r="H55" s="5"/>
      <c r="I55" s="79" t="s">
        <v>17</v>
      </c>
      <c r="J55" s="5" t="s">
        <v>2</v>
      </c>
      <c r="K55" s="79" t="s">
        <v>37</v>
      </c>
      <c r="L55" s="5"/>
    </row>
    <row r="56" spans="2:12" ht="21" customHeight="1" x14ac:dyDescent="0.25">
      <c r="B56" s="7"/>
      <c r="C56" s="80"/>
      <c r="D56" s="8"/>
      <c r="E56" s="80"/>
      <c r="F56" s="8"/>
      <c r="G56" s="3"/>
      <c r="H56" s="8"/>
      <c r="I56" s="80"/>
      <c r="J56" s="8"/>
      <c r="K56" s="80"/>
      <c r="L56" s="8"/>
    </row>
    <row r="57" spans="2:12" ht="21" customHeight="1" x14ac:dyDescent="0.25">
      <c r="C57" s="2">
        <v>42727</v>
      </c>
      <c r="D57" s="2"/>
      <c r="E57" s="10">
        <v>42846</v>
      </c>
      <c r="F57" s="3"/>
      <c r="G57" s="3"/>
      <c r="H57" s="3"/>
      <c r="I57" s="2"/>
      <c r="J57" s="2"/>
      <c r="K57" s="10"/>
      <c r="L57" s="3"/>
    </row>
    <row r="58" spans="2:12" ht="21" customHeight="1" x14ac:dyDescent="0.25">
      <c r="B58" s="4"/>
      <c r="C58" s="79" t="s">
        <v>19</v>
      </c>
      <c r="D58" s="5" t="s">
        <v>2</v>
      </c>
      <c r="E58" s="79" t="s">
        <v>15</v>
      </c>
      <c r="F58" s="5"/>
      <c r="G58" s="3"/>
      <c r="H58" s="8"/>
      <c r="I58" s="8"/>
      <c r="J58" s="8"/>
      <c r="K58" s="8"/>
      <c r="L58" s="8"/>
    </row>
    <row r="59" spans="2:12" ht="21" customHeight="1" x14ac:dyDescent="0.25">
      <c r="B59" s="4"/>
      <c r="C59" s="79" t="s">
        <v>31</v>
      </c>
      <c r="D59" s="5" t="s">
        <v>2</v>
      </c>
      <c r="E59" s="79" t="s">
        <v>12</v>
      </c>
      <c r="F59" s="5"/>
      <c r="G59" s="3"/>
      <c r="H59" s="8"/>
      <c r="I59" s="8"/>
      <c r="J59" s="8"/>
      <c r="K59" s="8"/>
      <c r="L59" s="8"/>
    </row>
    <row r="60" spans="2:12" ht="21" customHeight="1" x14ac:dyDescent="0.25">
      <c r="B60" s="4"/>
      <c r="C60" s="79" t="s">
        <v>65</v>
      </c>
      <c r="D60" s="5" t="s">
        <v>2</v>
      </c>
      <c r="E60" s="79" t="s">
        <v>17</v>
      </c>
      <c r="F60" s="5"/>
      <c r="G60" s="3"/>
      <c r="H60" s="8"/>
      <c r="I60" s="8"/>
      <c r="J60" s="8"/>
      <c r="K60" s="8"/>
      <c r="L60" s="8"/>
    </row>
    <row r="61" spans="2:12" ht="21" customHeight="1" x14ac:dyDescent="0.25">
      <c r="B61" s="4"/>
      <c r="C61" s="79" t="s">
        <v>11</v>
      </c>
      <c r="D61" s="5" t="s">
        <v>2</v>
      </c>
      <c r="E61" s="79" t="s">
        <v>20</v>
      </c>
      <c r="F61" s="5"/>
      <c r="G61" s="3"/>
      <c r="H61" s="8"/>
      <c r="I61" s="8"/>
      <c r="J61" s="8"/>
      <c r="K61" s="8"/>
      <c r="L61" s="8"/>
    </row>
    <row r="62" spans="2:12" ht="21" customHeight="1" x14ac:dyDescent="0.25">
      <c r="B62" s="4"/>
      <c r="C62" s="79" t="s">
        <v>14</v>
      </c>
      <c r="D62" s="5" t="s">
        <v>2</v>
      </c>
      <c r="E62" s="79" t="s">
        <v>32</v>
      </c>
      <c r="F62" s="5"/>
      <c r="G62" s="3"/>
      <c r="H62" s="8"/>
      <c r="I62" s="8"/>
      <c r="J62" s="8"/>
      <c r="K62" s="8"/>
      <c r="L62" s="8"/>
    </row>
    <row r="63" spans="2:12" ht="21" customHeight="1" x14ac:dyDescent="0.25">
      <c r="B63" s="4"/>
      <c r="C63" s="79" t="s">
        <v>38</v>
      </c>
      <c r="D63" s="5" t="s">
        <v>2</v>
      </c>
      <c r="E63" s="79" t="s">
        <v>84</v>
      </c>
      <c r="F63" s="5"/>
      <c r="G63" s="3"/>
      <c r="H63" s="8"/>
      <c r="I63" s="8"/>
      <c r="J63" s="8"/>
      <c r="K63" s="8"/>
      <c r="L63" s="8"/>
    </row>
    <row r="64" spans="2:12" ht="21" customHeight="1" x14ac:dyDescent="0.25">
      <c r="B64" s="4"/>
      <c r="C64" s="79" t="s">
        <v>18</v>
      </c>
      <c r="D64" s="5" t="s">
        <v>2</v>
      </c>
      <c r="E64" s="79" t="s">
        <v>37</v>
      </c>
      <c r="F64" s="5"/>
      <c r="G64" s="3"/>
      <c r="H64" s="8"/>
      <c r="I64" s="8"/>
      <c r="J64" s="8"/>
      <c r="K64" s="8"/>
      <c r="L64" s="8"/>
    </row>
    <row r="65" spans="2:12" ht="21" customHeight="1" x14ac:dyDescent="0.25">
      <c r="C65" s="11"/>
      <c r="D65" s="11"/>
      <c r="E65" s="11"/>
      <c r="F65" s="8"/>
      <c r="G65" s="3"/>
      <c r="H65" s="3"/>
      <c r="I65" s="12"/>
      <c r="J65" s="12"/>
      <c r="K65" s="12"/>
      <c r="L65" s="3"/>
    </row>
    <row r="66" spans="2:12" ht="21" customHeight="1" x14ac:dyDescent="0.25">
      <c r="B66" s="7"/>
      <c r="C66" s="8"/>
      <c r="D66" s="8"/>
      <c r="E66" s="8"/>
      <c r="F66" s="8"/>
      <c r="G66" s="3"/>
      <c r="H66" s="8"/>
      <c r="I66" s="8"/>
      <c r="J66" s="8"/>
      <c r="K66" s="8"/>
      <c r="L66" s="8"/>
    </row>
    <row r="67" spans="2:12" ht="21" customHeight="1" x14ac:dyDescent="0.25">
      <c r="B67" s="7"/>
      <c r="C67" s="8"/>
      <c r="D67" s="8"/>
      <c r="E67" s="8"/>
      <c r="F67" s="8"/>
      <c r="G67" s="3"/>
      <c r="H67" s="8"/>
      <c r="I67" s="8"/>
      <c r="J67" s="8"/>
      <c r="K67" s="8"/>
      <c r="L67" s="8"/>
    </row>
    <row r="68" spans="2:12" ht="21" customHeight="1" x14ac:dyDescent="0.25">
      <c r="B68" s="13"/>
      <c r="C68" s="8"/>
      <c r="D68" s="8"/>
      <c r="E68" s="8"/>
      <c r="F68" s="8"/>
      <c r="G68" s="3"/>
      <c r="H68" s="8"/>
      <c r="I68" s="8"/>
      <c r="J68" s="8"/>
      <c r="K68" s="8"/>
      <c r="L68" s="8"/>
    </row>
    <row r="69" spans="2:12" ht="21" customHeight="1" x14ac:dyDescent="0.25">
      <c r="B69" s="7"/>
      <c r="C69" s="8"/>
      <c r="D69" s="8"/>
      <c r="E69" s="8"/>
      <c r="F69" s="8"/>
      <c r="G69" s="3"/>
      <c r="H69" s="8"/>
      <c r="I69" s="8"/>
      <c r="J69" s="8"/>
      <c r="K69" s="8"/>
      <c r="L69" s="8"/>
    </row>
    <row r="70" spans="2:12" ht="21" customHeight="1" x14ac:dyDescent="0.25">
      <c r="B70" s="7"/>
      <c r="C70" s="8"/>
      <c r="D70" s="8"/>
      <c r="E70" s="8"/>
      <c r="F70" s="8"/>
      <c r="G70" s="3"/>
      <c r="H70" s="8"/>
      <c r="I70" s="8"/>
      <c r="J70" s="8"/>
      <c r="K70" s="8"/>
      <c r="L70" s="8"/>
    </row>
    <row r="71" spans="2:12" ht="21" customHeight="1" x14ac:dyDescent="0.25">
      <c r="B71" s="7"/>
      <c r="C71" s="8"/>
      <c r="D71" s="8"/>
      <c r="E71" s="8"/>
      <c r="F71" s="8"/>
      <c r="G71" s="3"/>
      <c r="H71" s="8"/>
      <c r="I71" s="8"/>
      <c r="J71" s="8"/>
      <c r="K71" s="8"/>
      <c r="L71" s="8"/>
    </row>
    <row r="72" spans="2:12" ht="21" customHeight="1" x14ac:dyDescent="0.25">
      <c r="B72" s="7"/>
      <c r="C72" s="8"/>
      <c r="D72" s="8"/>
      <c r="E72" s="8"/>
      <c r="F72" s="8"/>
      <c r="G72" s="3"/>
      <c r="H72" s="8"/>
      <c r="I72" s="8"/>
      <c r="J72" s="8"/>
      <c r="K72" s="8"/>
      <c r="L72" s="8"/>
    </row>
    <row r="73" spans="2:12" ht="21" customHeight="1" x14ac:dyDescent="0.25">
      <c r="B73" s="7"/>
      <c r="C73" s="8"/>
      <c r="D73" s="8"/>
      <c r="E73" s="8"/>
      <c r="F73" s="8"/>
      <c r="G73" s="3"/>
      <c r="H73" s="8"/>
      <c r="I73" s="8"/>
      <c r="J73" s="8"/>
      <c r="K73" s="8"/>
      <c r="L73" s="8"/>
    </row>
    <row r="74" spans="2:12" ht="21" customHeight="1" x14ac:dyDescent="0.25"/>
    <row r="75" spans="2:12" ht="21" customHeight="1" x14ac:dyDescent="0.25"/>
    <row r="76" spans="2:12" ht="21" customHeight="1" x14ac:dyDescent="0.25"/>
    <row r="77" spans="2:12" ht="21" customHeight="1" x14ac:dyDescent="0.25"/>
    <row r="78" spans="2:12" ht="21" customHeight="1" x14ac:dyDescent="0.25">
      <c r="C78" s="194"/>
    </row>
    <row r="79" spans="2:12" ht="21" customHeight="1" x14ac:dyDescent="0.25"/>
    <row r="80" spans="2:12"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sheetData>
  <mergeCells count="1">
    <mergeCell ref="C1:K1"/>
  </mergeCells>
  <pageMargins left="0.7" right="0.7" top="0.75" bottom="0.75" header="0.3" footer="0.3"/>
  <pageSetup paperSize="9" scale="5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AB55"/>
  <sheetViews>
    <sheetView workbookViewId="0">
      <selection activeCell="M2" sqref="M2"/>
    </sheetView>
  </sheetViews>
  <sheetFormatPr defaultColWidth="9.109375" defaultRowHeight="13.2" x14ac:dyDescent="0.25"/>
  <cols>
    <col min="1" max="1" width="5.109375" style="21" customWidth="1"/>
    <col min="2" max="2" width="19.6640625" style="21" bestFit="1" customWidth="1"/>
    <col min="3" max="28" width="4.33203125" style="21" customWidth="1"/>
    <col min="29" max="16384" width="9.109375" style="21"/>
  </cols>
  <sheetData>
    <row r="2" spans="1:28" x14ac:dyDescent="0.25">
      <c r="A2" s="278" t="str">
        <f>Uitslagen!A2</f>
        <v>ERE</v>
      </c>
      <c r="B2" s="24" t="str">
        <f>Uitslagen!B2</f>
        <v>BLACK BOYS 1</v>
      </c>
      <c r="C2" s="25">
        <f>0+AND(Uitslagen!C2&gt;6,Uitslagen!C2&lt;13)</f>
        <v>1</v>
      </c>
      <c r="D2" s="25">
        <f>C2+AND(Uitslagen!D2&gt;6,Uitslagen!D2&lt;13)</f>
        <v>1</v>
      </c>
      <c r="E2" s="25">
        <f>D2+AND(Uitslagen!E2&gt;6,Uitslagen!E2&lt;13)</f>
        <v>2</v>
      </c>
      <c r="F2" s="25">
        <f>E2+AND(Uitslagen!F2&gt;6,Uitslagen!F2&lt;13)</f>
        <v>3</v>
      </c>
      <c r="G2" s="25">
        <f>F2+AND(Uitslagen!G2&gt;6,Uitslagen!G2&lt;13)</f>
        <v>4</v>
      </c>
      <c r="H2" s="25">
        <f>G2+AND(Uitslagen!H2&gt;6,Uitslagen!H2&lt;13)</f>
        <v>5</v>
      </c>
      <c r="I2" s="25">
        <f>H2+AND(Uitslagen!I2&gt;6,Uitslagen!I2&lt;13)</f>
        <v>6</v>
      </c>
      <c r="J2" s="25">
        <f>I2+AND(Uitslagen!J2&gt;6,Uitslagen!J2&lt;13)</f>
        <v>7</v>
      </c>
      <c r="K2" s="25">
        <f>J2+AND(Uitslagen!K2&gt;6,Uitslagen!K2&lt;13)</f>
        <v>8</v>
      </c>
      <c r="L2" s="25">
        <f>K2+AND(Uitslagen!L2&gt;6,Uitslagen!L2&lt;13)</f>
        <v>9</v>
      </c>
      <c r="M2" s="25">
        <f>L2+AND(Uitslagen!M2&gt;6,Uitslagen!M2&lt;13)</f>
        <v>10</v>
      </c>
      <c r="N2" s="25">
        <f>M2+AND(Uitslagen!N2&gt;6,Uitslagen!N2&lt;13)</f>
        <v>11</v>
      </c>
      <c r="O2" s="25">
        <f>N2+AND(Uitslagen!O2&gt;6,Uitslagen!O2&lt;13)</f>
        <v>11</v>
      </c>
      <c r="P2" s="25">
        <f>O2+AND(Uitslagen!P2&gt;6,Uitslagen!P2&lt;13)</f>
        <v>11</v>
      </c>
      <c r="Q2" s="25">
        <f>P2+AND(Uitslagen!Q2&gt;6,Uitslagen!Q2&lt;13)</f>
        <v>11</v>
      </c>
      <c r="R2" s="25">
        <f>Q2+AND(Uitslagen!R2&gt;6,Uitslagen!R2&lt;13)</f>
        <v>12</v>
      </c>
      <c r="S2" s="25">
        <f>R2+AND(Uitslagen!S2&gt;6,Uitslagen!S2&lt;13)</f>
        <v>13</v>
      </c>
      <c r="T2" s="25">
        <f>S2+AND(Uitslagen!T2&gt;6,Uitslagen!T2&lt;13)</f>
        <v>14</v>
      </c>
      <c r="U2" s="25">
        <f>T2+AND(Uitslagen!U2&gt;6,Uitslagen!U2&lt;13)</f>
        <v>15</v>
      </c>
      <c r="V2" s="25">
        <f>U2+AND(Uitslagen!V2&gt;6,Uitslagen!V2&lt;13)</f>
        <v>16</v>
      </c>
      <c r="W2" s="25">
        <f>V2+AND(Uitslagen!W2&gt;6,Uitslagen!W2&lt;13)</f>
        <v>17</v>
      </c>
      <c r="X2" s="25">
        <f>W2+AND(Uitslagen!X2&gt;6,Uitslagen!X2&lt;13)</f>
        <v>17</v>
      </c>
      <c r="Y2" s="25">
        <f>X2+AND(Uitslagen!Y2&gt;6,Uitslagen!Y2&lt;13)</f>
        <v>18</v>
      </c>
      <c r="Z2" s="25">
        <f>Y2+AND(Uitslagen!Z2&gt;6,Uitslagen!Z2&lt;13)</f>
        <v>19</v>
      </c>
      <c r="AA2" s="25">
        <f>Z2+AND(Uitslagen!AA2&gt;6,Uitslagen!AA2&lt;13)</f>
        <v>20</v>
      </c>
      <c r="AB2" s="25">
        <f>AA2+AND(Uitslagen!AB2&gt;6,Uitslagen!AB2&lt;13)</f>
        <v>20</v>
      </c>
    </row>
    <row r="3" spans="1:28" x14ac:dyDescent="0.25">
      <c r="A3" s="278"/>
      <c r="B3" s="24" t="str">
        <f>Uitslagen!B3</f>
        <v>BLACK BOYS 2</v>
      </c>
      <c r="C3" s="25">
        <f>0+AND(Uitslagen!C3&gt;6,Uitslagen!C3&lt;13)</f>
        <v>1</v>
      </c>
      <c r="D3" s="25">
        <f>C3+AND(Uitslagen!D3&gt;6,Uitslagen!D3&lt;13)</f>
        <v>2</v>
      </c>
      <c r="E3" s="25">
        <f>D3+AND(Uitslagen!E3&gt;6,Uitslagen!E3&lt;13)</f>
        <v>2</v>
      </c>
      <c r="F3" s="25">
        <f>E3+AND(Uitslagen!F3&gt;6,Uitslagen!F3&lt;13)</f>
        <v>3</v>
      </c>
      <c r="G3" s="25">
        <f>F3+AND(Uitslagen!G3&gt;6,Uitslagen!G3&lt;13)</f>
        <v>4</v>
      </c>
      <c r="H3" s="25">
        <f>G3+AND(Uitslagen!H3&gt;6,Uitslagen!H3&lt;13)</f>
        <v>4</v>
      </c>
      <c r="I3" s="25">
        <f>H3+AND(Uitslagen!I3&gt;6,Uitslagen!I3&lt;13)</f>
        <v>5</v>
      </c>
      <c r="J3" s="25">
        <f>I3+AND(Uitslagen!J3&gt;6,Uitslagen!J3&lt;13)</f>
        <v>6</v>
      </c>
      <c r="K3" s="25">
        <f>J3+AND(Uitslagen!K3&gt;6,Uitslagen!K3&lt;13)</f>
        <v>7</v>
      </c>
      <c r="L3" s="25">
        <f>K3+AND(Uitslagen!L3&gt;6,Uitslagen!L3&lt;13)</f>
        <v>7</v>
      </c>
      <c r="M3" s="25">
        <f>L3+AND(Uitslagen!M3&gt;6,Uitslagen!M3&lt;13)</f>
        <v>7</v>
      </c>
      <c r="N3" s="25">
        <f>M3+AND(Uitslagen!N3&gt;6,Uitslagen!N3&lt;13)</f>
        <v>8</v>
      </c>
      <c r="O3" s="25">
        <f>N3+AND(Uitslagen!O3&gt;6,Uitslagen!O3&lt;13)</f>
        <v>9</v>
      </c>
      <c r="P3" s="25">
        <f>O3+AND(Uitslagen!P3&gt;6,Uitslagen!P3&lt;13)</f>
        <v>10</v>
      </c>
      <c r="Q3" s="25">
        <f>P3+AND(Uitslagen!Q3&gt;6,Uitslagen!Q3&lt;13)</f>
        <v>11</v>
      </c>
      <c r="R3" s="25">
        <f>Q3+AND(Uitslagen!R3&gt;6,Uitslagen!R3&lt;13)</f>
        <v>11</v>
      </c>
      <c r="S3" s="25">
        <f>R3+AND(Uitslagen!S3&gt;6,Uitslagen!S3&lt;13)</f>
        <v>11</v>
      </c>
      <c r="T3" s="25">
        <f>S3+AND(Uitslagen!T3&gt;6,Uitslagen!T3&lt;13)</f>
        <v>12</v>
      </c>
      <c r="U3" s="25">
        <f>T3+AND(Uitslagen!U3&gt;6,Uitslagen!U3&lt;13)</f>
        <v>12</v>
      </c>
      <c r="V3" s="25">
        <f>U3+AND(Uitslagen!V3&gt;6,Uitslagen!V3&lt;13)</f>
        <v>12</v>
      </c>
      <c r="W3" s="25">
        <f>V3+AND(Uitslagen!W3&gt;6,Uitslagen!W3&lt;13)</f>
        <v>13</v>
      </c>
      <c r="X3" s="25">
        <f>W3+AND(Uitslagen!X3&gt;6,Uitslagen!X3&lt;13)</f>
        <v>14</v>
      </c>
      <c r="Y3" s="25">
        <f>X3+AND(Uitslagen!Y3&gt;6,Uitslagen!Y3&lt;13)</f>
        <v>15</v>
      </c>
      <c r="Z3" s="25">
        <f>Y3+AND(Uitslagen!Z3&gt;6,Uitslagen!Z3&lt;13)</f>
        <v>15</v>
      </c>
      <c r="AA3" s="25">
        <f>Z3+AND(Uitslagen!AA3&gt;6,Uitslagen!AA3&lt;13)</f>
        <v>16</v>
      </c>
      <c r="AB3" s="25">
        <f>AA3+AND(Uitslagen!AB3&gt;6,Uitslagen!AB3&lt;13)</f>
        <v>17</v>
      </c>
    </row>
    <row r="4" spans="1:28" x14ac:dyDescent="0.25">
      <c r="A4" s="278"/>
      <c r="B4" s="24" t="str">
        <f>Uitslagen!B4</f>
        <v>DE PLEKKERS</v>
      </c>
      <c r="C4" s="25">
        <f>0+AND(Uitslagen!C4&gt;6,Uitslagen!C4&lt;13)</f>
        <v>0</v>
      </c>
      <c r="D4" s="25">
        <f>C4+AND(Uitslagen!D4&gt;6,Uitslagen!D4&lt;13)</f>
        <v>0</v>
      </c>
      <c r="E4" s="25">
        <f>D4+AND(Uitslagen!E4&gt;6,Uitslagen!E4&lt;13)</f>
        <v>0</v>
      </c>
      <c r="F4" s="25">
        <f>E4+AND(Uitslagen!F4&gt;6,Uitslagen!F4&lt;13)</f>
        <v>0</v>
      </c>
      <c r="G4" s="25">
        <f>F4+AND(Uitslagen!G4&gt;6,Uitslagen!G4&lt;13)</f>
        <v>0</v>
      </c>
      <c r="H4" s="25">
        <f>G4+AND(Uitslagen!H4&gt;6,Uitslagen!H4&lt;13)</f>
        <v>0</v>
      </c>
      <c r="I4" s="25">
        <f>H4+AND(Uitslagen!I4&gt;6,Uitslagen!I4&lt;13)</f>
        <v>0</v>
      </c>
      <c r="J4" s="25">
        <f>I4+AND(Uitslagen!J4&gt;6,Uitslagen!J4&lt;13)</f>
        <v>0</v>
      </c>
      <c r="K4" s="25">
        <f>J4+AND(Uitslagen!K4&gt;6,Uitslagen!K4&lt;13)</f>
        <v>0</v>
      </c>
      <c r="L4" s="25">
        <f>K4+AND(Uitslagen!L4&gt;6,Uitslagen!L4&lt;13)</f>
        <v>0</v>
      </c>
      <c r="M4" s="25">
        <f>L4+AND(Uitslagen!M4&gt;6,Uitslagen!M4&lt;13)</f>
        <v>0</v>
      </c>
      <c r="N4" s="25">
        <f>M4+AND(Uitslagen!N4&gt;6,Uitslagen!N4&lt;13)</f>
        <v>0</v>
      </c>
      <c r="O4" s="25">
        <f>N4+AND(Uitslagen!O4&gt;6,Uitslagen!O4&lt;13)</f>
        <v>0</v>
      </c>
      <c r="P4" s="25">
        <f>O4+AND(Uitslagen!P4&gt;6,Uitslagen!P4&lt;13)</f>
        <v>0</v>
      </c>
      <c r="Q4" s="25">
        <f>P4+AND(Uitslagen!Q4&gt;6,Uitslagen!Q4&lt;13)</f>
        <v>0</v>
      </c>
      <c r="R4" s="25">
        <f>Q4+AND(Uitslagen!R4&gt;6,Uitslagen!R4&lt;13)</f>
        <v>1</v>
      </c>
      <c r="S4" s="25">
        <f>R4+AND(Uitslagen!S4&gt;6,Uitslagen!S4&lt;13)</f>
        <v>1</v>
      </c>
      <c r="T4" s="25">
        <f>S4+AND(Uitslagen!T4&gt;6,Uitslagen!T4&lt;13)</f>
        <v>2</v>
      </c>
      <c r="U4" s="25">
        <f>T4+AND(Uitslagen!U4&gt;6,Uitslagen!U4&lt;13)</f>
        <v>2</v>
      </c>
      <c r="V4" s="25">
        <f>U4+AND(Uitslagen!V4&gt;6,Uitslagen!V4&lt;13)</f>
        <v>2</v>
      </c>
      <c r="W4" s="25">
        <f>V4+AND(Uitslagen!W4&gt;6,Uitslagen!W4&lt;13)</f>
        <v>2</v>
      </c>
      <c r="X4" s="25">
        <f>W4+AND(Uitslagen!X4&gt;6,Uitslagen!X4&lt;13)</f>
        <v>2</v>
      </c>
      <c r="Y4" s="25">
        <f>X4+AND(Uitslagen!Y4&gt;6,Uitslagen!Y4&lt;13)</f>
        <v>2</v>
      </c>
      <c r="Z4" s="25">
        <f>Y4+AND(Uitslagen!Z4&gt;6,Uitslagen!Z4&lt;13)</f>
        <v>2</v>
      </c>
      <c r="AA4" s="25">
        <f>Z4+AND(Uitslagen!AA4&gt;6,Uitslagen!AA4&lt;13)</f>
        <v>2</v>
      </c>
      <c r="AB4" s="25">
        <f>AA4+AND(Uitslagen!AB4&gt;6,Uitslagen!AB4&lt;13)</f>
        <v>2</v>
      </c>
    </row>
    <row r="5" spans="1:28" x14ac:dyDescent="0.25">
      <c r="A5" s="278"/>
      <c r="B5" s="24" t="str">
        <f>Uitslagen!B5</f>
        <v>DE SLOEBERS 1</v>
      </c>
      <c r="C5" s="25">
        <f>0+AND(Uitslagen!C5&gt;6,Uitslagen!C5&lt;13)</f>
        <v>1</v>
      </c>
      <c r="D5" s="25">
        <f>C5+AND(Uitslagen!D5&gt;6,Uitslagen!D5&lt;13)</f>
        <v>1</v>
      </c>
      <c r="E5" s="25">
        <f>D5+AND(Uitslagen!E5&gt;6,Uitslagen!E5&lt;13)</f>
        <v>2</v>
      </c>
      <c r="F5" s="25">
        <f>E5+AND(Uitslagen!F5&gt;6,Uitslagen!F5&lt;13)</f>
        <v>2</v>
      </c>
      <c r="G5" s="25">
        <f>F5+AND(Uitslagen!G5&gt;6,Uitslagen!G5&lt;13)</f>
        <v>3</v>
      </c>
      <c r="H5" s="25">
        <f>G5+AND(Uitslagen!H5&gt;6,Uitslagen!H5&lt;13)</f>
        <v>4</v>
      </c>
      <c r="I5" s="25">
        <f>H5+AND(Uitslagen!I5&gt;6,Uitslagen!I5&lt;13)</f>
        <v>4</v>
      </c>
      <c r="J5" s="25">
        <f>I5+AND(Uitslagen!J5&gt;6,Uitslagen!J5&lt;13)</f>
        <v>4</v>
      </c>
      <c r="K5" s="25">
        <f>J5+AND(Uitslagen!K5&gt;6,Uitslagen!K5&lt;13)</f>
        <v>5</v>
      </c>
      <c r="L5" s="25">
        <f>K5+AND(Uitslagen!L5&gt;6,Uitslagen!L5&lt;13)</f>
        <v>6</v>
      </c>
      <c r="M5" s="25">
        <f>L5+AND(Uitslagen!M5&gt;6,Uitslagen!M5&lt;13)</f>
        <v>6</v>
      </c>
      <c r="N5" s="25">
        <f>M5+AND(Uitslagen!N5&gt;6,Uitslagen!N5&lt;13)</f>
        <v>6</v>
      </c>
      <c r="O5" s="25">
        <f>N5+AND(Uitslagen!O5&gt;6,Uitslagen!O5&lt;13)</f>
        <v>6</v>
      </c>
      <c r="P5" s="25">
        <f>O5+AND(Uitslagen!P5&gt;6,Uitslagen!P5&lt;13)</f>
        <v>7</v>
      </c>
      <c r="Q5" s="25">
        <f>P5+AND(Uitslagen!Q5&gt;6,Uitslagen!Q5&lt;13)</f>
        <v>7</v>
      </c>
      <c r="R5" s="25">
        <f>Q5+AND(Uitslagen!R5&gt;6,Uitslagen!R5&lt;13)</f>
        <v>7</v>
      </c>
      <c r="S5" s="25">
        <f>R5+AND(Uitslagen!S5&gt;6,Uitslagen!S5&lt;13)</f>
        <v>7</v>
      </c>
      <c r="T5" s="25">
        <f>S5+AND(Uitslagen!T5&gt;6,Uitslagen!T5&lt;13)</f>
        <v>8</v>
      </c>
      <c r="U5" s="25">
        <f>T5+AND(Uitslagen!U5&gt;6,Uitslagen!U5&lt;13)</f>
        <v>9</v>
      </c>
      <c r="V5" s="25">
        <f>U5+AND(Uitslagen!V5&gt;6,Uitslagen!V5&lt;13)</f>
        <v>9</v>
      </c>
      <c r="W5" s="25">
        <f>V5+AND(Uitslagen!W5&gt;6,Uitslagen!W5&lt;13)</f>
        <v>9</v>
      </c>
      <c r="X5" s="25">
        <f>W5+AND(Uitslagen!X5&gt;6,Uitslagen!X5&lt;13)</f>
        <v>10</v>
      </c>
      <c r="Y5" s="25">
        <f>X5+AND(Uitslagen!Y5&gt;6,Uitslagen!Y5&lt;13)</f>
        <v>10</v>
      </c>
      <c r="Z5" s="25">
        <f>Y5+AND(Uitslagen!Z5&gt;6,Uitslagen!Z5&lt;13)</f>
        <v>11</v>
      </c>
      <c r="AA5" s="25">
        <f>Z5+AND(Uitslagen!AA5&gt;6,Uitslagen!AA5&lt;13)</f>
        <v>11</v>
      </c>
      <c r="AB5" s="25">
        <f>AA5+AND(Uitslagen!AB5&gt;6,Uitslagen!AB5&lt;13)</f>
        <v>11</v>
      </c>
    </row>
    <row r="6" spans="1:28" x14ac:dyDescent="0.25">
      <c r="A6" s="278"/>
      <c r="B6" s="24" t="str">
        <f>Uitslagen!B6</f>
        <v>DE SPLINTERS 1</v>
      </c>
      <c r="C6" s="25">
        <f>0+AND(Uitslagen!C6&gt;6,Uitslagen!C6&lt;13)</f>
        <v>0</v>
      </c>
      <c r="D6" s="25">
        <f>C6+AND(Uitslagen!D6&gt;6,Uitslagen!D6&lt;13)</f>
        <v>0</v>
      </c>
      <c r="E6" s="25">
        <f>D6+AND(Uitslagen!E6&gt;6,Uitslagen!E6&lt;13)</f>
        <v>1</v>
      </c>
      <c r="F6" s="25">
        <f>E6+AND(Uitslagen!F6&gt;6,Uitslagen!F6&lt;13)</f>
        <v>1</v>
      </c>
      <c r="G6" s="25">
        <f>F6+AND(Uitslagen!G6&gt;6,Uitslagen!G6&lt;13)</f>
        <v>1</v>
      </c>
      <c r="H6" s="25">
        <f>G6+AND(Uitslagen!H6&gt;6,Uitslagen!H6&lt;13)</f>
        <v>2</v>
      </c>
      <c r="I6" s="25">
        <f>H6+AND(Uitslagen!I6&gt;6,Uitslagen!I6&lt;13)</f>
        <v>3</v>
      </c>
      <c r="J6" s="25">
        <f>I6+AND(Uitslagen!J6&gt;6,Uitslagen!J6&lt;13)</f>
        <v>4</v>
      </c>
      <c r="K6" s="25">
        <f>J6+AND(Uitslagen!K6&gt;6,Uitslagen!K6&lt;13)</f>
        <v>4</v>
      </c>
      <c r="L6" s="25">
        <f>K6+AND(Uitslagen!L6&gt;6,Uitslagen!L6&lt;13)</f>
        <v>4</v>
      </c>
      <c r="M6" s="25">
        <f>L6+AND(Uitslagen!M6&gt;6,Uitslagen!M6&lt;13)</f>
        <v>5</v>
      </c>
      <c r="N6" s="25">
        <f>M6+AND(Uitslagen!N6&gt;6,Uitslagen!N6&lt;13)</f>
        <v>5</v>
      </c>
      <c r="O6" s="25">
        <f>N6+AND(Uitslagen!O6&gt;6,Uitslagen!O6&lt;13)</f>
        <v>5</v>
      </c>
      <c r="P6" s="25">
        <f>O6+AND(Uitslagen!P6&gt;6,Uitslagen!P6&lt;13)</f>
        <v>5</v>
      </c>
      <c r="Q6" s="25">
        <f>P6+AND(Uitslagen!Q6&gt;6,Uitslagen!Q6&lt;13)</f>
        <v>6</v>
      </c>
      <c r="R6" s="25">
        <f>Q6+AND(Uitslagen!R6&gt;6,Uitslagen!R6&lt;13)</f>
        <v>7</v>
      </c>
      <c r="S6" s="25">
        <f>R6+AND(Uitslagen!S6&gt;6,Uitslagen!S6&lt;13)</f>
        <v>7</v>
      </c>
      <c r="T6" s="25">
        <f>S6+AND(Uitslagen!T6&gt;6,Uitslagen!T6&lt;13)</f>
        <v>8</v>
      </c>
      <c r="U6" s="25">
        <f>T6+AND(Uitslagen!U6&gt;6,Uitslagen!U6&lt;13)</f>
        <v>9</v>
      </c>
      <c r="V6" s="25">
        <f>U6+AND(Uitslagen!V6&gt;6,Uitslagen!V6&lt;13)</f>
        <v>10</v>
      </c>
      <c r="W6" s="25">
        <f>V6+AND(Uitslagen!W6&gt;6,Uitslagen!W6&lt;13)</f>
        <v>11</v>
      </c>
      <c r="X6" s="25">
        <f>W6+AND(Uitslagen!X6&gt;6,Uitslagen!X6&lt;13)</f>
        <v>11</v>
      </c>
      <c r="Y6" s="25">
        <f>X6+AND(Uitslagen!Y6&gt;6,Uitslagen!Y6&lt;13)</f>
        <v>12</v>
      </c>
      <c r="Z6" s="25">
        <f>Y6+AND(Uitslagen!Z6&gt;6,Uitslagen!Z6&lt;13)</f>
        <v>12</v>
      </c>
      <c r="AA6" s="25">
        <f>Z6+AND(Uitslagen!AA6&gt;6,Uitslagen!AA6&lt;13)</f>
        <v>13</v>
      </c>
      <c r="AB6" s="25">
        <f>AA6+AND(Uitslagen!AB6&gt;6,Uitslagen!AB6&lt;13)</f>
        <v>14</v>
      </c>
    </row>
    <row r="7" spans="1:28" x14ac:dyDescent="0.25">
      <c r="A7" s="278"/>
      <c r="B7" s="24" t="str">
        <f>Uitslagen!B7</f>
        <v>DEN TIGHEL 1</v>
      </c>
      <c r="C7" s="25">
        <f>0+AND(Uitslagen!C7&gt;6,Uitslagen!C7&lt;13)</f>
        <v>1</v>
      </c>
      <c r="D7" s="25">
        <f>C7+AND(Uitslagen!D7&gt;6,Uitslagen!D7&lt;13)</f>
        <v>2</v>
      </c>
      <c r="E7" s="25">
        <f>D7+AND(Uitslagen!E7&gt;6,Uitslagen!E7&lt;13)</f>
        <v>3</v>
      </c>
      <c r="F7" s="25">
        <f>E7+AND(Uitslagen!F7&gt;6,Uitslagen!F7&lt;13)</f>
        <v>4</v>
      </c>
      <c r="G7" s="25">
        <f>F7+AND(Uitslagen!G7&gt;6,Uitslagen!G7&lt;13)</f>
        <v>5</v>
      </c>
      <c r="H7" s="25">
        <f>G7+AND(Uitslagen!H7&gt;6,Uitslagen!H7&lt;13)</f>
        <v>5</v>
      </c>
      <c r="I7" s="25">
        <f>H7+AND(Uitslagen!I7&gt;6,Uitslagen!I7&lt;13)</f>
        <v>6</v>
      </c>
      <c r="J7" s="25">
        <f>I7+AND(Uitslagen!J7&gt;6,Uitslagen!J7&lt;13)</f>
        <v>6</v>
      </c>
      <c r="K7" s="25">
        <f>J7+AND(Uitslagen!K7&gt;6,Uitslagen!K7&lt;13)</f>
        <v>7</v>
      </c>
      <c r="L7" s="25">
        <f>K7+AND(Uitslagen!L7&gt;6,Uitslagen!L7&lt;13)</f>
        <v>8</v>
      </c>
      <c r="M7" s="25">
        <f>L7+AND(Uitslagen!M7&gt;6,Uitslagen!M7&lt;13)</f>
        <v>8</v>
      </c>
      <c r="N7" s="25">
        <f>M7+AND(Uitslagen!N7&gt;6,Uitslagen!N7&lt;13)</f>
        <v>8</v>
      </c>
      <c r="O7" s="25">
        <f>N7+AND(Uitslagen!O7&gt;6,Uitslagen!O7&lt;13)</f>
        <v>8</v>
      </c>
      <c r="P7" s="25">
        <f>O7+AND(Uitslagen!P7&gt;6,Uitslagen!P7&lt;13)</f>
        <v>9</v>
      </c>
      <c r="Q7" s="25">
        <f>P7+AND(Uitslagen!Q7&gt;6,Uitslagen!Q7&lt;13)</f>
        <v>10</v>
      </c>
      <c r="R7" s="25">
        <f>Q7+AND(Uitslagen!R7&gt;6,Uitslagen!R7&lt;13)</f>
        <v>11</v>
      </c>
      <c r="S7" s="25">
        <f>R7+AND(Uitslagen!S7&gt;6,Uitslagen!S7&lt;13)</f>
        <v>12</v>
      </c>
      <c r="T7" s="25">
        <f>S7+AND(Uitslagen!T7&gt;6,Uitslagen!T7&lt;13)</f>
        <v>12</v>
      </c>
      <c r="U7" s="25">
        <f>T7+AND(Uitslagen!U7&gt;6,Uitslagen!U7&lt;13)</f>
        <v>13</v>
      </c>
      <c r="V7" s="25">
        <f>U7+AND(Uitslagen!V7&gt;6,Uitslagen!V7&lt;13)</f>
        <v>14</v>
      </c>
      <c r="W7" s="25">
        <f>V7+AND(Uitslagen!W7&gt;6,Uitslagen!W7&lt;13)</f>
        <v>15</v>
      </c>
      <c r="X7" s="25">
        <f>W7+AND(Uitslagen!X7&gt;6,Uitslagen!X7&lt;13)</f>
        <v>16</v>
      </c>
      <c r="Y7" s="25">
        <f>X7+AND(Uitslagen!Y7&gt;6,Uitslagen!Y7&lt;13)</f>
        <v>16</v>
      </c>
      <c r="Z7" s="25">
        <f>Y7+AND(Uitslagen!Z7&gt;6,Uitslagen!Z7&lt;13)</f>
        <v>16</v>
      </c>
      <c r="AA7" s="25">
        <f>Z7+AND(Uitslagen!AA7&gt;6,Uitslagen!AA7&lt;13)</f>
        <v>17</v>
      </c>
      <c r="AB7" s="25">
        <f>AA7+AND(Uitslagen!AB7&gt;6,Uitslagen!AB7&lt;13)</f>
        <v>18</v>
      </c>
    </row>
    <row r="8" spans="1:28" x14ac:dyDescent="0.25">
      <c r="A8" s="278"/>
      <c r="B8" s="24" t="str">
        <f>Uitslagen!B8</f>
        <v>ELITE</v>
      </c>
      <c r="C8" s="25">
        <f>0+AND(Uitslagen!C8&gt;6,Uitslagen!C8&lt;13)</f>
        <v>0</v>
      </c>
      <c r="D8" s="25">
        <f>C8+AND(Uitslagen!D8&gt;6,Uitslagen!D8&lt;13)</f>
        <v>1</v>
      </c>
      <c r="E8" s="25">
        <f>D8+AND(Uitslagen!E8&gt;6,Uitslagen!E8&lt;13)</f>
        <v>1</v>
      </c>
      <c r="F8" s="25">
        <f>E8+AND(Uitslagen!F8&gt;6,Uitslagen!F8&lt;13)</f>
        <v>1</v>
      </c>
      <c r="G8" s="25">
        <f>F8+AND(Uitslagen!G8&gt;6,Uitslagen!G8&lt;13)</f>
        <v>1</v>
      </c>
      <c r="H8" s="25">
        <f>G8+AND(Uitslagen!H8&gt;6,Uitslagen!H8&lt;13)</f>
        <v>1</v>
      </c>
      <c r="I8" s="25">
        <f>H8+AND(Uitslagen!I8&gt;6,Uitslagen!I8&lt;13)</f>
        <v>1</v>
      </c>
      <c r="J8" s="25">
        <f>I8+AND(Uitslagen!J8&gt;6,Uitslagen!J8&lt;13)</f>
        <v>2</v>
      </c>
      <c r="K8" s="25">
        <f>J8+AND(Uitslagen!K8&gt;6,Uitslagen!K8&lt;13)</f>
        <v>2</v>
      </c>
      <c r="L8" s="25">
        <f>K8+AND(Uitslagen!L8&gt;6,Uitslagen!L8&lt;13)</f>
        <v>2</v>
      </c>
      <c r="M8" s="25">
        <f>L8+AND(Uitslagen!M8&gt;6,Uitslagen!M8&lt;13)</f>
        <v>3</v>
      </c>
      <c r="N8" s="25">
        <f>M8+AND(Uitslagen!N8&gt;6,Uitslagen!N8&lt;13)</f>
        <v>3</v>
      </c>
      <c r="O8" s="25">
        <f>N8+AND(Uitslagen!O8&gt;6,Uitslagen!O8&lt;13)</f>
        <v>3</v>
      </c>
      <c r="P8" s="25">
        <f>O8+AND(Uitslagen!P8&gt;6,Uitslagen!P8&lt;13)</f>
        <v>4</v>
      </c>
      <c r="Q8" s="25">
        <f>P8+AND(Uitslagen!Q8&gt;6,Uitslagen!Q8&lt;13)</f>
        <v>4</v>
      </c>
      <c r="R8" s="25">
        <f>Q8+AND(Uitslagen!R8&gt;6,Uitslagen!R8&lt;13)</f>
        <v>5</v>
      </c>
      <c r="S8" s="25">
        <f>R8+AND(Uitslagen!S8&gt;6,Uitslagen!S8&lt;13)</f>
        <v>6</v>
      </c>
      <c r="T8" s="25">
        <f>S8+AND(Uitslagen!T8&gt;6,Uitslagen!T8&lt;13)</f>
        <v>6</v>
      </c>
      <c r="U8" s="25">
        <f>T8+AND(Uitslagen!U8&gt;6,Uitslagen!U8&lt;13)</f>
        <v>6</v>
      </c>
      <c r="V8" s="25">
        <f>U8+AND(Uitslagen!V8&gt;6,Uitslagen!V8&lt;13)</f>
        <v>7</v>
      </c>
      <c r="W8" s="25">
        <f>V8+AND(Uitslagen!W8&gt;6,Uitslagen!W8&lt;13)</f>
        <v>7</v>
      </c>
      <c r="X8" s="25">
        <f>W8+AND(Uitslagen!X8&gt;6,Uitslagen!X8&lt;13)</f>
        <v>7</v>
      </c>
      <c r="Y8" s="25">
        <f>X8+AND(Uitslagen!Y8&gt;6,Uitslagen!Y8&lt;13)</f>
        <v>8</v>
      </c>
      <c r="Z8" s="25">
        <f>Y8+AND(Uitslagen!Z8&gt;6,Uitslagen!Z8&lt;13)</f>
        <v>9</v>
      </c>
      <c r="AA8" s="25">
        <f>Z8+AND(Uitslagen!AA8&gt;6,Uitslagen!AA8&lt;13)</f>
        <v>9</v>
      </c>
      <c r="AB8" s="25">
        <f>AA8+AND(Uitslagen!AB8&gt;6,Uitslagen!AB8&lt;13)</f>
        <v>9</v>
      </c>
    </row>
    <row r="9" spans="1:28" x14ac:dyDescent="0.25">
      <c r="A9" s="278"/>
      <c r="B9" s="24" t="str">
        <f>Uitslagen!B9</f>
        <v>ELK ZIJN RECHT</v>
      </c>
      <c r="C9" s="25">
        <f>0+AND(Uitslagen!C9&gt;6,Uitslagen!C9&lt;13)</f>
        <v>0</v>
      </c>
      <c r="D9" s="25">
        <f>C9+AND(Uitslagen!D9&gt;6,Uitslagen!D9&lt;13)</f>
        <v>1</v>
      </c>
      <c r="E9" s="25">
        <f>D9+AND(Uitslagen!E9&gt;6,Uitslagen!E9&lt;13)</f>
        <v>1</v>
      </c>
      <c r="F9" s="25">
        <f>E9+AND(Uitslagen!F9&gt;6,Uitslagen!F9&lt;13)</f>
        <v>1</v>
      </c>
      <c r="G9" s="25">
        <f>F9+AND(Uitslagen!G9&gt;6,Uitslagen!G9&lt;13)</f>
        <v>1</v>
      </c>
      <c r="H9" s="25">
        <f>G9+AND(Uitslagen!H9&gt;6,Uitslagen!H9&lt;13)</f>
        <v>1</v>
      </c>
      <c r="I9" s="25">
        <f>H9+AND(Uitslagen!I9&gt;6,Uitslagen!I9&lt;13)</f>
        <v>1</v>
      </c>
      <c r="J9" s="25">
        <f>I9+AND(Uitslagen!J9&gt;6,Uitslagen!J9&lt;13)</f>
        <v>1</v>
      </c>
      <c r="K9" s="25">
        <f>J9+AND(Uitslagen!K9&gt;6,Uitslagen!K9&lt;13)</f>
        <v>1</v>
      </c>
      <c r="L9" s="25">
        <f>K9+AND(Uitslagen!L9&gt;6,Uitslagen!L9&lt;13)</f>
        <v>1</v>
      </c>
      <c r="M9" s="25">
        <f>L9+AND(Uitslagen!M9&gt;6,Uitslagen!M9&lt;13)</f>
        <v>1</v>
      </c>
      <c r="N9" s="25">
        <f>M9+AND(Uitslagen!N9&gt;6,Uitslagen!N9&lt;13)</f>
        <v>2</v>
      </c>
      <c r="O9" s="25">
        <f>N9+AND(Uitslagen!O9&gt;6,Uitslagen!O9&lt;13)</f>
        <v>2</v>
      </c>
      <c r="P9" s="25">
        <f>O9+AND(Uitslagen!P9&gt;6,Uitslagen!P9&lt;13)</f>
        <v>2</v>
      </c>
      <c r="Q9" s="25">
        <f>P9+AND(Uitslagen!Q9&gt;6,Uitslagen!Q9&lt;13)</f>
        <v>2</v>
      </c>
      <c r="R9" s="25">
        <f>Q9+AND(Uitslagen!R9&gt;6,Uitslagen!R9&lt;13)</f>
        <v>2</v>
      </c>
      <c r="S9" s="25">
        <f>R9+AND(Uitslagen!S9&gt;6,Uitslagen!S9&lt;13)</f>
        <v>2</v>
      </c>
      <c r="T9" s="25">
        <f>S9+AND(Uitslagen!T9&gt;6,Uitslagen!T9&lt;13)</f>
        <v>2</v>
      </c>
      <c r="U9" s="25">
        <f>T9+AND(Uitslagen!U9&gt;6,Uitslagen!U9&lt;13)</f>
        <v>2</v>
      </c>
      <c r="V9" s="25">
        <f>U9+AND(Uitslagen!V9&gt;6,Uitslagen!V9&lt;13)</f>
        <v>2</v>
      </c>
      <c r="W9" s="25">
        <f>V9+AND(Uitslagen!W9&gt;6,Uitslagen!W9&lt;13)</f>
        <v>2</v>
      </c>
      <c r="X9" s="25">
        <f>W9+AND(Uitslagen!X9&gt;6,Uitslagen!X9&lt;13)</f>
        <v>2</v>
      </c>
      <c r="Y9" s="25">
        <f>X9+AND(Uitslagen!Y9&gt;6,Uitslagen!Y9&lt;13)</f>
        <v>2</v>
      </c>
      <c r="Z9" s="25">
        <f>Y9+AND(Uitslagen!Z9&gt;6,Uitslagen!Z9&lt;13)</f>
        <v>2</v>
      </c>
      <c r="AA9" s="25">
        <f>Z9+AND(Uitslagen!AA9&gt;6,Uitslagen!AA9&lt;13)</f>
        <v>3</v>
      </c>
      <c r="AB9" s="25">
        <f>AA9+AND(Uitslagen!AB9&gt;6,Uitslagen!AB9&lt;13)</f>
        <v>3</v>
      </c>
    </row>
    <row r="10" spans="1:28" x14ac:dyDescent="0.25">
      <c r="A10" s="278"/>
      <c r="B10" s="24" t="str">
        <f>Uitslagen!B10</f>
        <v>KALFORT SPORTIF 1</v>
      </c>
      <c r="C10" s="25">
        <f>0+AND(Uitslagen!C10&gt;6,Uitslagen!C10&lt;13)</f>
        <v>0</v>
      </c>
      <c r="D10" s="25">
        <f>C10+AND(Uitslagen!D10&gt;6,Uitslagen!D10&lt;13)</f>
        <v>0</v>
      </c>
      <c r="E10" s="25">
        <f>D10+AND(Uitslagen!E10&gt;6,Uitslagen!E10&lt;13)</f>
        <v>0</v>
      </c>
      <c r="F10" s="25">
        <f>E10+AND(Uitslagen!F10&gt;6,Uitslagen!F10&lt;13)</f>
        <v>1</v>
      </c>
      <c r="G10" s="25">
        <f>F10+AND(Uitslagen!G10&gt;6,Uitslagen!G10&lt;13)</f>
        <v>1</v>
      </c>
      <c r="H10" s="25">
        <f>G10+AND(Uitslagen!H10&gt;6,Uitslagen!H10&lt;13)</f>
        <v>1</v>
      </c>
      <c r="I10" s="25">
        <f>H10+AND(Uitslagen!I10&gt;6,Uitslagen!I10&lt;13)</f>
        <v>1</v>
      </c>
      <c r="J10" s="25">
        <f>I10+AND(Uitslagen!J10&gt;6,Uitslagen!J10&lt;13)</f>
        <v>1</v>
      </c>
      <c r="K10" s="25">
        <f>J10+AND(Uitslagen!K10&gt;6,Uitslagen!K10&lt;13)</f>
        <v>1</v>
      </c>
      <c r="L10" s="25">
        <f>K10+AND(Uitslagen!L10&gt;6,Uitslagen!L10&lt;13)</f>
        <v>1</v>
      </c>
      <c r="M10" s="25">
        <f>L10+AND(Uitslagen!M10&gt;6,Uitslagen!M10&lt;13)</f>
        <v>2</v>
      </c>
      <c r="N10" s="25">
        <f>M10+AND(Uitslagen!N10&gt;6,Uitslagen!N10&lt;13)</f>
        <v>3</v>
      </c>
      <c r="O10" s="25">
        <f>N10+AND(Uitslagen!O10&gt;6,Uitslagen!O10&lt;13)</f>
        <v>4</v>
      </c>
      <c r="P10" s="25">
        <f>O10+AND(Uitslagen!P10&gt;6,Uitslagen!P10&lt;13)</f>
        <v>4</v>
      </c>
      <c r="Q10" s="25">
        <f>P10+AND(Uitslagen!Q10&gt;6,Uitslagen!Q10&lt;13)</f>
        <v>4</v>
      </c>
      <c r="R10" s="25">
        <f>Q10+AND(Uitslagen!R10&gt;6,Uitslagen!R10&lt;13)</f>
        <v>4</v>
      </c>
      <c r="S10" s="25">
        <f>R10+AND(Uitslagen!S10&gt;6,Uitslagen!S10&lt;13)</f>
        <v>4</v>
      </c>
      <c r="T10" s="25">
        <f>S10+AND(Uitslagen!T10&gt;6,Uitslagen!T10&lt;13)</f>
        <v>4</v>
      </c>
      <c r="U10" s="25">
        <f>T10+AND(Uitslagen!U10&gt;6,Uitslagen!U10&lt;13)</f>
        <v>4</v>
      </c>
      <c r="V10" s="25">
        <f>U10+AND(Uitslagen!V10&gt;6,Uitslagen!V10&lt;13)</f>
        <v>4</v>
      </c>
      <c r="W10" s="25">
        <f>V10+AND(Uitslagen!W10&gt;6,Uitslagen!W10&lt;13)</f>
        <v>4</v>
      </c>
      <c r="X10" s="25">
        <f>W10+AND(Uitslagen!X10&gt;6,Uitslagen!X10&lt;13)</f>
        <v>4</v>
      </c>
      <c r="Y10" s="25">
        <f>X10+AND(Uitslagen!Y10&gt;6,Uitslagen!Y10&lt;13)</f>
        <v>4</v>
      </c>
      <c r="Z10" s="25">
        <f>Y10+AND(Uitslagen!Z10&gt;6,Uitslagen!Z10&lt;13)</f>
        <v>5</v>
      </c>
      <c r="AA10" s="25">
        <f>Z10+AND(Uitslagen!AA10&gt;6,Uitslagen!AA10&lt;13)</f>
        <v>5</v>
      </c>
      <c r="AB10" s="25">
        <f>AA10+AND(Uitslagen!AB10&gt;6,Uitslagen!AB10&lt;13)</f>
        <v>6</v>
      </c>
    </row>
    <row r="11" spans="1:28" x14ac:dyDescent="0.25">
      <c r="A11" s="278"/>
      <c r="B11" s="24" t="str">
        <f>Uitslagen!B11</f>
        <v>KALFORT SPORTIF 2</v>
      </c>
      <c r="C11" s="25">
        <f>0+AND(Uitslagen!C11&gt;6,Uitslagen!C11&lt;13)</f>
        <v>0</v>
      </c>
      <c r="D11" s="25">
        <f>C11+AND(Uitslagen!D11&gt;6,Uitslagen!D11&lt;13)</f>
        <v>1</v>
      </c>
      <c r="E11" s="25">
        <f>D11+AND(Uitslagen!E11&gt;6,Uitslagen!E11&lt;13)</f>
        <v>2</v>
      </c>
      <c r="F11" s="25">
        <f>E11+AND(Uitslagen!F11&gt;6,Uitslagen!F11&lt;13)</f>
        <v>2</v>
      </c>
      <c r="G11" s="25">
        <f>F11+AND(Uitslagen!G11&gt;6,Uitslagen!G11&lt;13)</f>
        <v>2</v>
      </c>
      <c r="H11" s="25">
        <f>G11+AND(Uitslagen!H11&gt;6,Uitslagen!H11&lt;13)</f>
        <v>2</v>
      </c>
      <c r="I11" s="25">
        <f>H11+AND(Uitslagen!I11&gt;6,Uitslagen!I11&lt;13)</f>
        <v>2</v>
      </c>
      <c r="J11" s="25">
        <f>I11+AND(Uitslagen!J11&gt;6,Uitslagen!J11&lt;13)</f>
        <v>3</v>
      </c>
      <c r="K11" s="25">
        <f>J11+AND(Uitslagen!K11&gt;6,Uitslagen!K11&lt;13)</f>
        <v>3</v>
      </c>
      <c r="L11" s="25">
        <f>K11+AND(Uitslagen!L11&gt;6,Uitslagen!L11&lt;13)</f>
        <v>3</v>
      </c>
      <c r="M11" s="25">
        <f>L11+AND(Uitslagen!M11&gt;6,Uitslagen!M11&lt;13)</f>
        <v>4</v>
      </c>
      <c r="N11" s="25">
        <f>M11+AND(Uitslagen!N11&gt;6,Uitslagen!N11&lt;13)</f>
        <v>4</v>
      </c>
      <c r="O11" s="25">
        <f>N11+AND(Uitslagen!O11&gt;6,Uitslagen!O11&lt;13)</f>
        <v>5</v>
      </c>
      <c r="P11" s="25">
        <f>O11+AND(Uitslagen!P11&gt;6,Uitslagen!P11&lt;13)</f>
        <v>6</v>
      </c>
      <c r="Q11" s="25">
        <f>P11+AND(Uitslagen!Q11&gt;6,Uitslagen!Q11&lt;13)</f>
        <v>6</v>
      </c>
      <c r="R11" s="25">
        <f>Q11+AND(Uitslagen!R11&gt;6,Uitslagen!R11&lt;13)</f>
        <v>7</v>
      </c>
      <c r="S11" s="25">
        <f>R11+AND(Uitslagen!S11&gt;6,Uitslagen!S11&lt;13)</f>
        <v>7</v>
      </c>
      <c r="T11" s="25">
        <f>S11+AND(Uitslagen!T11&gt;6,Uitslagen!T11&lt;13)</f>
        <v>7</v>
      </c>
      <c r="U11" s="25">
        <f>T11+AND(Uitslagen!U11&gt;6,Uitslagen!U11&lt;13)</f>
        <v>7</v>
      </c>
      <c r="V11" s="25">
        <f>U11+AND(Uitslagen!V11&gt;6,Uitslagen!V11&lt;13)</f>
        <v>8</v>
      </c>
      <c r="W11" s="25">
        <f>V11+AND(Uitslagen!W11&gt;6,Uitslagen!W11&lt;13)</f>
        <v>9</v>
      </c>
      <c r="X11" s="25">
        <f>W11+AND(Uitslagen!X11&gt;6,Uitslagen!X11&lt;13)</f>
        <v>9</v>
      </c>
      <c r="Y11" s="25">
        <f>X11+AND(Uitslagen!Y11&gt;6,Uitslagen!Y11&lt;13)</f>
        <v>9</v>
      </c>
      <c r="Z11" s="25">
        <f>Y11+AND(Uitslagen!Z11&gt;6,Uitslagen!Z11&lt;13)</f>
        <v>10</v>
      </c>
      <c r="AA11" s="25">
        <f>Z11+AND(Uitslagen!AA11&gt;6,Uitslagen!AA11&lt;13)</f>
        <v>10</v>
      </c>
      <c r="AB11" s="25">
        <f>AA11+AND(Uitslagen!AB11&gt;6,Uitslagen!AB11&lt;13)</f>
        <v>11</v>
      </c>
    </row>
    <row r="12" spans="1:28" x14ac:dyDescent="0.25">
      <c r="A12" s="278"/>
      <c r="B12" s="24" t="str">
        <f>Uitslagen!B12</f>
        <v>PLAZA 1</v>
      </c>
      <c r="C12" s="25">
        <f>0+AND(Uitslagen!C12&gt;6,Uitslagen!C12&lt;13)</f>
        <v>0</v>
      </c>
      <c r="D12" s="25">
        <f>C12+AND(Uitslagen!D12&gt;6,Uitslagen!D12&lt;13)</f>
        <v>1</v>
      </c>
      <c r="E12" s="25">
        <f>D12+AND(Uitslagen!E12&gt;6,Uitslagen!E12&lt;13)</f>
        <v>2</v>
      </c>
      <c r="F12" s="25">
        <f>E12+AND(Uitslagen!F12&gt;6,Uitslagen!F12&lt;13)</f>
        <v>3</v>
      </c>
      <c r="G12" s="25">
        <f>F12+AND(Uitslagen!G12&gt;6,Uitslagen!G12&lt;13)</f>
        <v>4</v>
      </c>
      <c r="H12" s="25">
        <f>G12+AND(Uitslagen!H12&gt;6,Uitslagen!H12&lt;13)</f>
        <v>4</v>
      </c>
      <c r="I12" s="25">
        <f>H12+AND(Uitslagen!I12&gt;6,Uitslagen!I12&lt;13)</f>
        <v>5</v>
      </c>
      <c r="J12" s="25">
        <f>I12+AND(Uitslagen!J12&gt;6,Uitslagen!J12&lt;13)</f>
        <v>5</v>
      </c>
      <c r="K12" s="25">
        <f>J12+AND(Uitslagen!K12&gt;6,Uitslagen!K12&lt;13)</f>
        <v>6</v>
      </c>
      <c r="L12" s="25">
        <f>K12+AND(Uitslagen!L12&gt;6,Uitslagen!L12&lt;13)</f>
        <v>6</v>
      </c>
      <c r="M12" s="25">
        <f>L12+AND(Uitslagen!M12&gt;6,Uitslagen!M12&lt;13)</f>
        <v>7</v>
      </c>
      <c r="N12" s="25">
        <f>M12+AND(Uitslagen!N12&gt;6,Uitslagen!N12&lt;13)</f>
        <v>8</v>
      </c>
      <c r="O12" s="25">
        <f>N12+AND(Uitslagen!O12&gt;6,Uitslagen!O12&lt;13)</f>
        <v>8</v>
      </c>
      <c r="P12" s="25">
        <f>O12+AND(Uitslagen!P12&gt;6,Uitslagen!P12&lt;13)</f>
        <v>8</v>
      </c>
      <c r="Q12" s="25">
        <f>P12+AND(Uitslagen!Q12&gt;6,Uitslagen!Q12&lt;13)</f>
        <v>9</v>
      </c>
      <c r="R12" s="25">
        <f>Q12+AND(Uitslagen!R12&gt;6,Uitslagen!R12&lt;13)</f>
        <v>9</v>
      </c>
      <c r="S12" s="25">
        <f>R12+AND(Uitslagen!S12&gt;6,Uitslagen!S12&lt;13)</f>
        <v>9</v>
      </c>
      <c r="T12" s="25">
        <f>S12+AND(Uitslagen!T12&gt;6,Uitslagen!T12&lt;13)</f>
        <v>9</v>
      </c>
      <c r="U12" s="25">
        <f>T12+AND(Uitslagen!U12&gt;6,Uitslagen!U12&lt;13)</f>
        <v>9</v>
      </c>
      <c r="V12" s="25">
        <f>U12+AND(Uitslagen!V12&gt;6,Uitslagen!V12&lt;13)</f>
        <v>10</v>
      </c>
      <c r="W12" s="25">
        <f>V12+AND(Uitslagen!W12&gt;6,Uitslagen!W12&lt;13)</f>
        <v>10</v>
      </c>
      <c r="X12" s="25">
        <f>W12+AND(Uitslagen!X12&gt;6,Uitslagen!X12&lt;13)</f>
        <v>10</v>
      </c>
      <c r="Y12" s="25">
        <f>X12+AND(Uitslagen!Y12&gt;6,Uitslagen!Y12&lt;13)</f>
        <v>10</v>
      </c>
      <c r="Z12" s="25">
        <f>Y12+AND(Uitslagen!Z12&gt;6,Uitslagen!Z12&lt;13)</f>
        <v>10</v>
      </c>
      <c r="AA12" s="25">
        <f>Z12+AND(Uitslagen!AA12&gt;6,Uitslagen!AA12&lt;13)</f>
        <v>10</v>
      </c>
      <c r="AB12" s="25">
        <f>AA12+AND(Uitslagen!AB12&gt;6,Uitslagen!AB12&lt;13)</f>
        <v>10</v>
      </c>
    </row>
    <row r="13" spans="1:28" x14ac:dyDescent="0.25">
      <c r="A13" s="278"/>
      <c r="B13" s="24" t="str">
        <f>Uitslagen!B13</f>
        <v>SPORTIFKE 1</v>
      </c>
      <c r="C13" s="25">
        <f>0+AND(Uitslagen!C13&gt;6,Uitslagen!C13&lt;13)</f>
        <v>1</v>
      </c>
      <c r="D13" s="25">
        <f>C13+AND(Uitslagen!D13&gt;6,Uitslagen!D13&lt;13)</f>
        <v>1</v>
      </c>
      <c r="E13" s="25">
        <f>D13+AND(Uitslagen!E13&gt;6,Uitslagen!E13&lt;13)</f>
        <v>1</v>
      </c>
      <c r="F13" s="25">
        <f>E13+AND(Uitslagen!F13&gt;6,Uitslagen!F13&lt;13)</f>
        <v>1</v>
      </c>
      <c r="G13" s="25">
        <f>F13+AND(Uitslagen!G13&gt;6,Uitslagen!G13&lt;13)</f>
        <v>2</v>
      </c>
      <c r="H13" s="25">
        <f>G13+AND(Uitslagen!H13&gt;6,Uitslagen!H13&lt;13)</f>
        <v>3</v>
      </c>
      <c r="I13" s="25">
        <f>H13+AND(Uitslagen!I13&gt;6,Uitslagen!I13&lt;13)</f>
        <v>3</v>
      </c>
      <c r="J13" s="25">
        <f>I13+AND(Uitslagen!J13&gt;6,Uitslagen!J13&lt;13)</f>
        <v>4</v>
      </c>
      <c r="K13" s="25">
        <f>J13+AND(Uitslagen!K13&gt;6,Uitslagen!K13&lt;13)</f>
        <v>4</v>
      </c>
      <c r="L13" s="25">
        <f>K13+AND(Uitslagen!L13&gt;6,Uitslagen!L13&lt;13)</f>
        <v>5</v>
      </c>
      <c r="M13" s="25">
        <f>L13+AND(Uitslagen!M13&gt;6,Uitslagen!M13&lt;13)</f>
        <v>5</v>
      </c>
      <c r="N13" s="25">
        <f>M13+AND(Uitslagen!N13&gt;6,Uitslagen!N13&lt;13)</f>
        <v>6</v>
      </c>
      <c r="O13" s="25">
        <f>N13+AND(Uitslagen!O13&gt;6,Uitslagen!O13&lt;13)</f>
        <v>7</v>
      </c>
      <c r="P13" s="25">
        <f>O13+AND(Uitslagen!P13&gt;6,Uitslagen!P13&lt;13)</f>
        <v>8</v>
      </c>
      <c r="Q13" s="25">
        <f>P13+AND(Uitslagen!Q13&gt;6,Uitslagen!Q13&lt;13)</f>
        <v>9</v>
      </c>
      <c r="R13" s="25">
        <f>Q13+AND(Uitslagen!R13&gt;6,Uitslagen!R13&lt;13)</f>
        <v>9</v>
      </c>
      <c r="S13" s="25">
        <f>R13+AND(Uitslagen!S13&gt;6,Uitslagen!S13&lt;13)</f>
        <v>10</v>
      </c>
      <c r="T13" s="25">
        <f>S13+AND(Uitslagen!T13&gt;6,Uitslagen!T13&lt;13)</f>
        <v>10</v>
      </c>
      <c r="U13" s="25">
        <f>T13+AND(Uitslagen!U13&gt;6,Uitslagen!U13&lt;13)</f>
        <v>11</v>
      </c>
      <c r="V13" s="25">
        <f>U13+AND(Uitslagen!V13&gt;6,Uitslagen!V13&lt;13)</f>
        <v>11</v>
      </c>
      <c r="W13" s="25">
        <f>V13+AND(Uitslagen!W13&gt;6,Uitslagen!W13&lt;13)</f>
        <v>11</v>
      </c>
      <c r="X13" s="25">
        <f>W13+AND(Uitslagen!X13&gt;6,Uitslagen!X13&lt;13)</f>
        <v>11</v>
      </c>
      <c r="Y13" s="25">
        <f>X13+AND(Uitslagen!Y13&gt;6,Uitslagen!Y13&lt;13)</f>
        <v>12</v>
      </c>
      <c r="Z13" s="25">
        <f>Y13+AND(Uitslagen!Z13&gt;6,Uitslagen!Z13&lt;13)</f>
        <v>12</v>
      </c>
      <c r="AA13" s="25">
        <f>Z13+AND(Uitslagen!AA13&gt;6,Uitslagen!AA13&lt;13)</f>
        <v>12</v>
      </c>
      <c r="AB13" s="25">
        <f>AA13+AND(Uitslagen!AB13&gt;6,Uitslagen!AB13&lt;13)</f>
        <v>12</v>
      </c>
    </row>
    <row r="14" spans="1:28" x14ac:dyDescent="0.25">
      <c r="A14" s="278"/>
      <c r="B14" s="24" t="str">
        <f>Uitslagen!B14</f>
        <v>TEN DORPE 1</v>
      </c>
      <c r="C14" s="25">
        <f>0+AND(Uitslagen!C14&gt;6,Uitslagen!C14&lt;13)</f>
        <v>0</v>
      </c>
      <c r="D14" s="25">
        <f>C14+AND(Uitslagen!D14&gt;6,Uitslagen!D14&lt;13)</f>
        <v>0</v>
      </c>
      <c r="E14" s="25">
        <f>D14+AND(Uitslagen!E14&gt;6,Uitslagen!E14&lt;13)</f>
        <v>0</v>
      </c>
      <c r="F14" s="25">
        <f>E14+AND(Uitslagen!F14&gt;6,Uitslagen!F14&lt;13)</f>
        <v>0</v>
      </c>
      <c r="G14" s="25">
        <f>F14+AND(Uitslagen!G14&gt;6,Uitslagen!G14&lt;13)</f>
        <v>0</v>
      </c>
      <c r="H14" s="25">
        <f>G14+AND(Uitslagen!H14&gt;6,Uitslagen!H14&lt;13)</f>
        <v>1</v>
      </c>
      <c r="I14" s="25">
        <f>H14+AND(Uitslagen!I14&gt;6,Uitslagen!I14&lt;13)</f>
        <v>1</v>
      </c>
      <c r="J14" s="25">
        <f>I14+AND(Uitslagen!J14&gt;6,Uitslagen!J14&lt;13)</f>
        <v>1</v>
      </c>
      <c r="K14" s="25">
        <f>J14+AND(Uitslagen!K14&gt;6,Uitslagen!K14&lt;13)</f>
        <v>1</v>
      </c>
      <c r="L14" s="25">
        <f>K14+AND(Uitslagen!L14&gt;6,Uitslagen!L14&lt;13)</f>
        <v>2</v>
      </c>
      <c r="M14" s="25">
        <f>L14+AND(Uitslagen!M14&gt;6,Uitslagen!M14&lt;13)</f>
        <v>2</v>
      </c>
      <c r="N14" s="25">
        <f>M14+AND(Uitslagen!N14&gt;6,Uitslagen!N14&lt;13)</f>
        <v>2</v>
      </c>
      <c r="O14" s="25">
        <f>N14+AND(Uitslagen!O14&gt;6,Uitslagen!O14&lt;13)</f>
        <v>2</v>
      </c>
      <c r="P14" s="25">
        <f>O14+AND(Uitslagen!P14&gt;6,Uitslagen!P14&lt;13)</f>
        <v>2</v>
      </c>
      <c r="Q14" s="25">
        <f>P14+AND(Uitslagen!Q14&gt;6,Uitslagen!Q14&lt;13)</f>
        <v>2</v>
      </c>
      <c r="R14" s="25">
        <f>Q14+AND(Uitslagen!R14&gt;6,Uitslagen!R14&lt;13)</f>
        <v>2</v>
      </c>
      <c r="S14" s="25">
        <f>R14+AND(Uitslagen!S14&gt;6,Uitslagen!S14&lt;13)</f>
        <v>2</v>
      </c>
      <c r="T14" s="25">
        <f>S14+AND(Uitslagen!T14&gt;6,Uitslagen!T14&lt;13)</f>
        <v>2</v>
      </c>
      <c r="U14" s="25">
        <f>T14+AND(Uitslagen!U14&gt;6,Uitslagen!U14&lt;13)</f>
        <v>2</v>
      </c>
      <c r="V14" s="25">
        <f>U14+AND(Uitslagen!V14&gt;6,Uitslagen!V14&lt;13)</f>
        <v>2</v>
      </c>
      <c r="W14" s="25">
        <f>V14+AND(Uitslagen!W14&gt;6,Uitslagen!W14&lt;13)</f>
        <v>2</v>
      </c>
      <c r="X14" s="25">
        <f>W14+AND(Uitslagen!X14&gt;6,Uitslagen!X14&lt;13)</f>
        <v>2</v>
      </c>
      <c r="Y14" s="25">
        <f>X14+AND(Uitslagen!Y14&gt;6,Uitslagen!Y14&lt;13)</f>
        <v>3</v>
      </c>
      <c r="Z14" s="25">
        <f>Y14+AND(Uitslagen!Z14&gt;6,Uitslagen!Z14&lt;13)</f>
        <v>3</v>
      </c>
      <c r="AA14" s="25">
        <f>Z14+AND(Uitslagen!AA14&gt;6,Uitslagen!AA14&lt;13)</f>
        <v>3</v>
      </c>
      <c r="AB14" s="25">
        <f>AA14+AND(Uitslagen!AB14&gt;6,Uitslagen!AB14&lt;13)</f>
        <v>3</v>
      </c>
    </row>
    <row r="15" spans="1:28" x14ac:dyDescent="0.25">
      <c r="A15" s="278"/>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x14ac:dyDescent="0.25">
      <c r="A17" s="278" t="str">
        <f>Uitslagen!A17</f>
        <v>1e Reeks</v>
      </c>
      <c r="B17" s="24" t="str">
        <f>Uitslagen!B17</f>
        <v>BETOLED</v>
      </c>
      <c r="C17" s="25">
        <f>0+AND(Uitslagen!C17&gt;6,Uitslagen!C17&lt;13)</f>
        <v>0</v>
      </c>
      <c r="D17" s="25">
        <f>C17+AND(Uitslagen!D17&gt;6,Uitslagen!D17&lt;13)</f>
        <v>1</v>
      </c>
      <c r="E17" s="25">
        <f>D17+AND(Uitslagen!E17&gt;6,Uitslagen!E17&lt;13)</f>
        <v>1</v>
      </c>
      <c r="F17" s="25">
        <f>E17+AND(Uitslagen!F17&gt;6,Uitslagen!F17&lt;13)</f>
        <v>1</v>
      </c>
      <c r="G17" s="25">
        <f>F17+AND(Uitslagen!G17&gt;6,Uitslagen!G17&lt;13)</f>
        <v>1</v>
      </c>
      <c r="H17" s="25">
        <f>G17+AND(Uitslagen!H17&gt;6,Uitslagen!H17&lt;13)</f>
        <v>1</v>
      </c>
      <c r="I17" s="25">
        <f>H17+AND(Uitslagen!I17&gt;6,Uitslagen!I17&lt;13)</f>
        <v>1</v>
      </c>
      <c r="J17" s="25">
        <f>I17+AND(Uitslagen!J17&gt;6,Uitslagen!J17&lt;13)</f>
        <v>2</v>
      </c>
      <c r="K17" s="25">
        <f>J17+AND(Uitslagen!K17&gt;6,Uitslagen!K17&lt;13)</f>
        <v>2</v>
      </c>
      <c r="L17" s="25">
        <f>K17+AND(Uitslagen!L17&gt;6,Uitslagen!L17&lt;13)</f>
        <v>3</v>
      </c>
      <c r="M17" s="25">
        <f>L17+AND(Uitslagen!M17&gt;6,Uitslagen!M17&lt;13)</f>
        <v>4</v>
      </c>
      <c r="N17" s="25">
        <f>M17+AND(Uitslagen!N17&gt;6,Uitslagen!N17&lt;13)</f>
        <v>5</v>
      </c>
      <c r="O17" s="25">
        <f>N17+AND(Uitslagen!O17&gt;6,Uitslagen!O17&lt;13)</f>
        <v>5</v>
      </c>
      <c r="P17" s="25">
        <f>O17+AND(Uitslagen!P17&gt;6,Uitslagen!P17&lt;13)</f>
        <v>6</v>
      </c>
      <c r="Q17" s="25">
        <f>P17+AND(Uitslagen!Q17&gt;6,Uitslagen!Q17&lt;13)</f>
        <v>6</v>
      </c>
      <c r="R17" s="25">
        <f>Q17+AND(Uitslagen!R17&gt;6,Uitslagen!R17&lt;13)</f>
        <v>6</v>
      </c>
      <c r="S17" s="25">
        <f>R17+AND(Uitslagen!S17&gt;6,Uitslagen!S17&lt;13)</f>
        <v>6</v>
      </c>
      <c r="T17" s="25">
        <f>S17+AND(Uitslagen!T17&gt;6,Uitslagen!T17&lt;13)</f>
        <v>7</v>
      </c>
      <c r="U17" s="25">
        <f>T17+AND(Uitslagen!U17&gt;6,Uitslagen!U17&lt;13)</f>
        <v>8</v>
      </c>
      <c r="V17" s="25">
        <f>U17+AND(Uitslagen!V17&gt;6,Uitslagen!V17&lt;13)</f>
        <v>9</v>
      </c>
      <c r="W17" s="25">
        <f>V17+AND(Uitslagen!W17&gt;6,Uitslagen!W17&lt;13)</f>
        <v>10</v>
      </c>
      <c r="X17" s="25">
        <f>W17+AND(Uitslagen!X17&gt;6,Uitslagen!X17&lt;13)</f>
        <v>11</v>
      </c>
      <c r="Y17" s="25">
        <f>X17+AND(Uitslagen!Y17&gt;6,Uitslagen!Y17&lt;13)</f>
        <v>11</v>
      </c>
      <c r="Z17" s="25">
        <f>Y17+AND(Uitslagen!Z17&gt;6,Uitslagen!Z17&lt;13)</f>
        <v>12</v>
      </c>
      <c r="AA17" s="25">
        <f>Z17+AND(Uitslagen!AA17&gt;6,Uitslagen!AA17&lt;13)</f>
        <v>13</v>
      </c>
      <c r="AB17" s="25">
        <f>AA17+AND(Uitslagen!AB17&gt;6,Uitslagen!AB17&lt;13)</f>
        <v>13</v>
      </c>
    </row>
    <row r="18" spans="1:28" x14ac:dyDescent="0.25">
      <c r="A18" s="278"/>
      <c r="B18" s="24" t="str">
        <f>Uitslagen!B18</f>
        <v>BILJARTVRIENDEN 1</v>
      </c>
      <c r="C18" s="25">
        <f>0+AND(Uitslagen!C18&gt;6,Uitslagen!C18&lt;13)</f>
        <v>1</v>
      </c>
      <c r="D18" s="25">
        <f>C18+AND(Uitslagen!D18&gt;6,Uitslagen!D18&lt;13)</f>
        <v>2</v>
      </c>
      <c r="E18" s="25">
        <f>D18+AND(Uitslagen!E18&gt;6,Uitslagen!E18&lt;13)</f>
        <v>3</v>
      </c>
      <c r="F18" s="25">
        <f>E18+AND(Uitslagen!F18&gt;6,Uitslagen!F18&lt;13)</f>
        <v>3</v>
      </c>
      <c r="G18" s="25">
        <f>F18+AND(Uitslagen!G18&gt;6,Uitslagen!G18&lt;13)</f>
        <v>4</v>
      </c>
      <c r="H18" s="25">
        <f>G18+AND(Uitslagen!H18&gt;6,Uitslagen!H18&lt;13)</f>
        <v>5</v>
      </c>
      <c r="I18" s="25">
        <f>H18+AND(Uitslagen!I18&gt;6,Uitslagen!I18&lt;13)</f>
        <v>6</v>
      </c>
      <c r="J18" s="25">
        <f>I18+AND(Uitslagen!J18&gt;6,Uitslagen!J18&lt;13)</f>
        <v>6</v>
      </c>
      <c r="K18" s="25">
        <f>J18+AND(Uitslagen!K18&gt;6,Uitslagen!K18&lt;13)</f>
        <v>7</v>
      </c>
      <c r="L18" s="25">
        <f>K18+AND(Uitslagen!L18&gt;6,Uitslagen!L18&lt;13)</f>
        <v>7</v>
      </c>
      <c r="M18" s="25">
        <f>L18+AND(Uitslagen!M18&gt;6,Uitslagen!M18&lt;13)</f>
        <v>7</v>
      </c>
      <c r="N18" s="25">
        <f>M18+AND(Uitslagen!N18&gt;6,Uitslagen!N18&lt;13)</f>
        <v>7</v>
      </c>
      <c r="O18" s="25">
        <f>N18+AND(Uitslagen!O18&gt;6,Uitslagen!O18&lt;13)</f>
        <v>7</v>
      </c>
      <c r="P18" s="25">
        <f>O18+AND(Uitslagen!P18&gt;6,Uitslagen!P18&lt;13)</f>
        <v>8</v>
      </c>
      <c r="Q18" s="25">
        <f>P18+AND(Uitslagen!Q18&gt;6,Uitslagen!Q18&lt;13)</f>
        <v>8</v>
      </c>
      <c r="R18" s="25">
        <f>Q18+AND(Uitslagen!R18&gt;6,Uitslagen!R18&lt;13)</f>
        <v>8</v>
      </c>
      <c r="S18" s="25">
        <f>R18+AND(Uitslagen!S18&gt;6,Uitslagen!S18&lt;13)</f>
        <v>8</v>
      </c>
      <c r="T18" s="25">
        <f>S18+AND(Uitslagen!T18&gt;6,Uitslagen!T18&lt;13)</f>
        <v>8</v>
      </c>
      <c r="U18" s="25">
        <f>T18+AND(Uitslagen!U18&gt;6,Uitslagen!U18&lt;13)</f>
        <v>8</v>
      </c>
      <c r="V18" s="25">
        <f>U18+AND(Uitslagen!V18&gt;6,Uitslagen!V18&lt;13)</f>
        <v>9</v>
      </c>
      <c r="W18" s="25">
        <f>V18+AND(Uitslagen!W18&gt;6,Uitslagen!W18&lt;13)</f>
        <v>9</v>
      </c>
      <c r="X18" s="25">
        <f>W18+AND(Uitslagen!X18&gt;6,Uitslagen!X18&lt;13)</f>
        <v>9</v>
      </c>
      <c r="Y18" s="25">
        <f>X18+AND(Uitslagen!Y18&gt;6,Uitslagen!Y18&lt;13)</f>
        <v>10</v>
      </c>
      <c r="Z18" s="25">
        <f>Y18+AND(Uitslagen!Z18&gt;6,Uitslagen!Z18&lt;13)</f>
        <v>10</v>
      </c>
      <c r="AA18" s="25">
        <f>Z18+AND(Uitslagen!AA18&gt;6,Uitslagen!AA18&lt;13)</f>
        <v>10</v>
      </c>
      <c r="AB18" s="25">
        <f>AA18+AND(Uitslagen!AB18&gt;6,Uitslagen!AB18&lt;13)</f>
        <v>10</v>
      </c>
    </row>
    <row r="19" spans="1:28" x14ac:dyDescent="0.25">
      <c r="A19" s="278"/>
      <c r="B19" s="24" t="str">
        <f>Uitslagen!B19</f>
        <v>BLACK BOYS 3</v>
      </c>
      <c r="C19" s="25">
        <f>0+AND(Uitslagen!C19&gt;6,Uitslagen!C19&lt;13)</f>
        <v>1</v>
      </c>
      <c r="D19" s="25">
        <f>C19+AND(Uitslagen!D19&gt;6,Uitslagen!D19&lt;13)</f>
        <v>1</v>
      </c>
      <c r="E19" s="25">
        <f>D19+AND(Uitslagen!E19&gt;6,Uitslagen!E19&lt;13)</f>
        <v>2</v>
      </c>
      <c r="F19" s="25">
        <f>E19+AND(Uitslagen!F19&gt;6,Uitslagen!F19&lt;13)</f>
        <v>2</v>
      </c>
      <c r="G19" s="25">
        <f>F19+AND(Uitslagen!G19&gt;6,Uitslagen!G19&lt;13)</f>
        <v>3</v>
      </c>
      <c r="H19" s="25">
        <f>G19+AND(Uitslagen!H19&gt;6,Uitslagen!H19&lt;13)</f>
        <v>3</v>
      </c>
      <c r="I19" s="25">
        <f>H19+AND(Uitslagen!I19&gt;6,Uitslagen!I19&lt;13)</f>
        <v>3</v>
      </c>
      <c r="J19" s="25">
        <f>I19+AND(Uitslagen!J19&gt;6,Uitslagen!J19&lt;13)</f>
        <v>3</v>
      </c>
      <c r="K19" s="25">
        <f>J19+AND(Uitslagen!K19&gt;6,Uitslagen!K19&lt;13)</f>
        <v>3</v>
      </c>
      <c r="L19" s="25">
        <f>K19+AND(Uitslagen!L19&gt;6,Uitslagen!L19&lt;13)</f>
        <v>3</v>
      </c>
      <c r="M19" s="25">
        <f>L19+AND(Uitslagen!M19&gt;6,Uitslagen!M19&lt;13)</f>
        <v>3</v>
      </c>
      <c r="N19" s="25">
        <f>M19+AND(Uitslagen!N19&gt;6,Uitslagen!N19&lt;13)</f>
        <v>3</v>
      </c>
      <c r="O19" s="25">
        <f>N19+AND(Uitslagen!O19&gt;6,Uitslagen!O19&lt;13)</f>
        <v>3</v>
      </c>
      <c r="P19" s="25">
        <f>O19+AND(Uitslagen!P19&gt;6,Uitslagen!P19&lt;13)</f>
        <v>3</v>
      </c>
      <c r="Q19" s="25">
        <f>P19+AND(Uitslagen!Q19&gt;6,Uitslagen!Q19&lt;13)</f>
        <v>3</v>
      </c>
      <c r="R19" s="25">
        <f>Q19+AND(Uitslagen!R19&gt;6,Uitslagen!R19&lt;13)</f>
        <v>4</v>
      </c>
      <c r="S19" s="25">
        <f>R19+AND(Uitslagen!S19&gt;6,Uitslagen!S19&lt;13)</f>
        <v>5</v>
      </c>
      <c r="T19" s="25">
        <f>S19+AND(Uitslagen!T19&gt;6,Uitslagen!T19&lt;13)</f>
        <v>6</v>
      </c>
      <c r="U19" s="25">
        <f>T19+AND(Uitslagen!U19&gt;6,Uitslagen!U19&lt;13)</f>
        <v>7</v>
      </c>
      <c r="V19" s="25">
        <f>U19+AND(Uitslagen!V19&gt;6,Uitslagen!V19&lt;13)</f>
        <v>7</v>
      </c>
      <c r="W19" s="25">
        <f>V19+AND(Uitslagen!W19&gt;6,Uitslagen!W19&lt;13)</f>
        <v>7</v>
      </c>
      <c r="X19" s="25">
        <f>W19+AND(Uitslagen!X19&gt;6,Uitslagen!X19&lt;13)</f>
        <v>7</v>
      </c>
      <c r="Y19" s="25">
        <f>X19+AND(Uitslagen!Y19&gt;6,Uitslagen!Y19&lt;13)</f>
        <v>8</v>
      </c>
      <c r="Z19" s="25">
        <f>Y19+AND(Uitslagen!Z19&gt;6,Uitslagen!Z19&lt;13)</f>
        <v>9</v>
      </c>
      <c r="AA19" s="25">
        <f>Z19+AND(Uitslagen!AA19&gt;6,Uitslagen!AA19&lt;13)</f>
        <v>9</v>
      </c>
      <c r="AB19" s="25">
        <f>AA19+AND(Uitslagen!AB19&gt;6,Uitslagen!AB19&lt;13)</f>
        <v>9</v>
      </c>
    </row>
    <row r="20" spans="1:28" x14ac:dyDescent="0.25">
      <c r="A20" s="278"/>
      <c r="B20" s="24" t="str">
        <f>Uitslagen!B20</f>
        <v>CLIMAX</v>
      </c>
      <c r="C20" s="25">
        <f>0+AND(Uitslagen!C20&gt;6,Uitslagen!C20&lt;13)</f>
        <v>0</v>
      </c>
      <c r="D20" s="25">
        <f>C20+AND(Uitslagen!D20&gt;6,Uitslagen!D20&lt;13)</f>
        <v>0</v>
      </c>
      <c r="E20" s="25">
        <f>D20+AND(Uitslagen!E20&gt;6,Uitslagen!E20&lt;13)</f>
        <v>1</v>
      </c>
      <c r="F20" s="25">
        <f>E20+AND(Uitslagen!F20&gt;6,Uitslagen!F20&lt;13)</f>
        <v>2</v>
      </c>
      <c r="G20" s="25">
        <f>F20+AND(Uitslagen!G20&gt;6,Uitslagen!G20&lt;13)</f>
        <v>2</v>
      </c>
      <c r="H20" s="25">
        <f>G20+AND(Uitslagen!H20&gt;6,Uitslagen!H20&lt;13)</f>
        <v>2</v>
      </c>
      <c r="I20" s="25">
        <f>H20+AND(Uitslagen!I20&gt;6,Uitslagen!I20&lt;13)</f>
        <v>3</v>
      </c>
      <c r="J20" s="25">
        <f>I20+AND(Uitslagen!J20&gt;6,Uitslagen!J20&lt;13)</f>
        <v>3</v>
      </c>
      <c r="K20" s="25">
        <f>J20+AND(Uitslagen!K20&gt;6,Uitslagen!K20&lt;13)</f>
        <v>4</v>
      </c>
      <c r="L20" s="25">
        <f>K20+AND(Uitslagen!L20&gt;6,Uitslagen!L20&lt;13)</f>
        <v>5</v>
      </c>
      <c r="M20" s="25">
        <f>L20+AND(Uitslagen!M20&gt;6,Uitslagen!M20&lt;13)</f>
        <v>6</v>
      </c>
      <c r="N20" s="25">
        <f>M20+AND(Uitslagen!N20&gt;6,Uitslagen!N20&lt;13)</f>
        <v>6</v>
      </c>
      <c r="O20" s="25">
        <f>N20+AND(Uitslagen!O20&gt;6,Uitslagen!O20&lt;13)</f>
        <v>7</v>
      </c>
      <c r="P20" s="25">
        <f>O20+AND(Uitslagen!P20&gt;6,Uitslagen!P20&lt;13)</f>
        <v>7</v>
      </c>
      <c r="Q20" s="25">
        <f>P20+AND(Uitslagen!Q20&gt;6,Uitslagen!Q20&lt;13)</f>
        <v>7</v>
      </c>
      <c r="R20" s="25">
        <f>Q20+AND(Uitslagen!R20&gt;6,Uitslagen!R20&lt;13)</f>
        <v>7</v>
      </c>
      <c r="S20" s="25">
        <f>R20+AND(Uitslagen!S20&gt;6,Uitslagen!S20&lt;13)</f>
        <v>7</v>
      </c>
      <c r="T20" s="25">
        <f>S20+AND(Uitslagen!T20&gt;6,Uitslagen!T20&lt;13)</f>
        <v>7</v>
      </c>
      <c r="U20" s="25">
        <f>T20+AND(Uitslagen!U20&gt;6,Uitslagen!U20&lt;13)</f>
        <v>7</v>
      </c>
      <c r="V20" s="25">
        <f>U20+AND(Uitslagen!V20&gt;6,Uitslagen!V20&lt;13)</f>
        <v>8</v>
      </c>
      <c r="W20" s="25">
        <f>V20+AND(Uitslagen!W20&gt;6,Uitslagen!W20&lt;13)</f>
        <v>8</v>
      </c>
      <c r="X20" s="25">
        <f>W20+AND(Uitslagen!X20&gt;6,Uitslagen!X20&lt;13)</f>
        <v>9</v>
      </c>
      <c r="Y20" s="25">
        <f>X20+AND(Uitslagen!Y20&gt;6,Uitslagen!Y20&lt;13)</f>
        <v>9</v>
      </c>
      <c r="Z20" s="25">
        <f>Y20+AND(Uitslagen!Z20&gt;6,Uitslagen!Z20&lt;13)</f>
        <v>9</v>
      </c>
      <c r="AA20" s="25">
        <f>Z20+AND(Uitslagen!AA20&gt;6,Uitslagen!AA20&lt;13)</f>
        <v>9</v>
      </c>
      <c r="AB20" s="25">
        <f>AA20+AND(Uitslagen!AB20&gt;6,Uitslagen!AB20&lt;13)</f>
        <v>9</v>
      </c>
    </row>
    <row r="21" spans="1:28" x14ac:dyDescent="0.25">
      <c r="A21" s="278"/>
      <c r="B21" s="24" t="str">
        <f>Uitslagen!B21</f>
        <v>DE GOLVERS 1</v>
      </c>
      <c r="C21" s="25">
        <f>0+AND(Uitslagen!C21&gt;6,Uitslagen!C21&lt;13)</f>
        <v>1</v>
      </c>
      <c r="D21" s="25">
        <f>C21+AND(Uitslagen!D21&gt;6,Uitslagen!D21&lt;13)</f>
        <v>1</v>
      </c>
      <c r="E21" s="25">
        <f>D21+AND(Uitslagen!E21&gt;6,Uitslagen!E21&lt;13)</f>
        <v>2</v>
      </c>
      <c r="F21" s="25">
        <f>E21+AND(Uitslagen!F21&gt;6,Uitslagen!F21&lt;13)</f>
        <v>2</v>
      </c>
      <c r="G21" s="25">
        <f>F21+AND(Uitslagen!G21&gt;6,Uitslagen!G21&lt;13)</f>
        <v>2</v>
      </c>
      <c r="H21" s="25">
        <f>G21+AND(Uitslagen!H21&gt;6,Uitslagen!H21&lt;13)</f>
        <v>3</v>
      </c>
      <c r="I21" s="25">
        <f>H21+AND(Uitslagen!I21&gt;6,Uitslagen!I21&lt;13)</f>
        <v>4</v>
      </c>
      <c r="J21" s="25">
        <f>I21+AND(Uitslagen!J21&gt;6,Uitslagen!J21&lt;13)</f>
        <v>5</v>
      </c>
      <c r="K21" s="25">
        <f>J21+AND(Uitslagen!K21&gt;6,Uitslagen!K21&lt;13)</f>
        <v>6</v>
      </c>
      <c r="L21" s="25">
        <f>K21+AND(Uitslagen!L21&gt;6,Uitslagen!L21&lt;13)</f>
        <v>7</v>
      </c>
      <c r="M21" s="25">
        <f>L21+AND(Uitslagen!M21&gt;6,Uitslagen!M21&lt;13)</f>
        <v>8</v>
      </c>
      <c r="N21" s="25">
        <f>M21+AND(Uitslagen!N21&gt;6,Uitslagen!N21&lt;13)</f>
        <v>9</v>
      </c>
      <c r="O21" s="25">
        <f>N21+AND(Uitslagen!O21&gt;6,Uitslagen!O21&lt;13)</f>
        <v>10</v>
      </c>
      <c r="P21" s="25">
        <f>O21+AND(Uitslagen!P21&gt;6,Uitslagen!P21&lt;13)</f>
        <v>11</v>
      </c>
      <c r="Q21" s="25">
        <f>P21+AND(Uitslagen!Q21&gt;6,Uitslagen!Q21&lt;13)</f>
        <v>11</v>
      </c>
      <c r="R21" s="25">
        <f>Q21+AND(Uitslagen!R21&gt;6,Uitslagen!R21&lt;13)</f>
        <v>12</v>
      </c>
      <c r="S21" s="25">
        <f>R21+AND(Uitslagen!S21&gt;6,Uitslagen!S21&lt;13)</f>
        <v>13</v>
      </c>
      <c r="T21" s="25">
        <f>S21+AND(Uitslagen!T21&gt;6,Uitslagen!T21&lt;13)</f>
        <v>14</v>
      </c>
      <c r="U21" s="25">
        <f>T21+AND(Uitslagen!U21&gt;6,Uitslagen!U21&lt;13)</f>
        <v>15</v>
      </c>
      <c r="V21" s="25">
        <f>U21+AND(Uitslagen!V21&gt;6,Uitslagen!V21&lt;13)</f>
        <v>15</v>
      </c>
      <c r="W21" s="25">
        <f>V21+AND(Uitslagen!W21&gt;6,Uitslagen!W21&lt;13)</f>
        <v>16</v>
      </c>
      <c r="X21" s="25">
        <f>W21+AND(Uitslagen!X21&gt;6,Uitslagen!X21&lt;13)</f>
        <v>17</v>
      </c>
      <c r="Y21" s="25">
        <f>X21+AND(Uitslagen!Y21&gt;6,Uitslagen!Y21&lt;13)</f>
        <v>17</v>
      </c>
      <c r="Z21" s="25">
        <f>Y21+AND(Uitslagen!Z21&gt;6,Uitslagen!Z21&lt;13)</f>
        <v>17</v>
      </c>
      <c r="AA21" s="25">
        <f>Z21+AND(Uitslagen!AA21&gt;6,Uitslagen!AA21&lt;13)</f>
        <v>18</v>
      </c>
      <c r="AB21" s="25">
        <f>AA21+AND(Uitslagen!AB21&gt;6,Uitslagen!AB21&lt;13)</f>
        <v>18</v>
      </c>
    </row>
    <row r="22" spans="1:28" x14ac:dyDescent="0.25">
      <c r="A22" s="278"/>
      <c r="B22" s="24" t="str">
        <f>Uitslagen!B22</f>
        <v>DE SPLINTERS 2</v>
      </c>
      <c r="C22" s="25">
        <f>0+AND(Uitslagen!C22&gt;6,Uitslagen!C22&lt;13)</f>
        <v>1</v>
      </c>
      <c r="D22" s="25">
        <f>C22+AND(Uitslagen!D22&gt;6,Uitslagen!D22&lt;13)</f>
        <v>2</v>
      </c>
      <c r="E22" s="25">
        <f>D22+AND(Uitslagen!E22&gt;6,Uitslagen!E22&lt;13)</f>
        <v>2</v>
      </c>
      <c r="F22" s="25">
        <f>E22+AND(Uitslagen!F22&gt;6,Uitslagen!F22&lt;13)</f>
        <v>2</v>
      </c>
      <c r="G22" s="25">
        <f>F22+AND(Uitslagen!G22&gt;6,Uitslagen!G22&lt;13)</f>
        <v>2</v>
      </c>
      <c r="H22" s="25">
        <f>G22+AND(Uitslagen!H22&gt;6,Uitslagen!H22&lt;13)</f>
        <v>2</v>
      </c>
      <c r="I22" s="25">
        <f>H22+AND(Uitslagen!I22&gt;6,Uitslagen!I22&lt;13)</f>
        <v>3</v>
      </c>
      <c r="J22" s="25">
        <f>I22+AND(Uitslagen!J22&gt;6,Uitslagen!J22&lt;13)</f>
        <v>4</v>
      </c>
      <c r="K22" s="25">
        <f>J22+AND(Uitslagen!K22&gt;6,Uitslagen!K22&lt;13)</f>
        <v>4</v>
      </c>
      <c r="L22" s="25">
        <f>K22+AND(Uitslagen!L22&gt;6,Uitslagen!L22&lt;13)</f>
        <v>4</v>
      </c>
      <c r="M22" s="25">
        <f>L22+AND(Uitslagen!M22&gt;6,Uitslagen!M22&lt;13)</f>
        <v>5</v>
      </c>
      <c r="N22" s="25">
        <f>M22+AND(Uitslagen!N22&gt;6,Uitslagen!N22&lt;13)</f>
        <v>5</v>
      </c>
      <c r="O22" s="25">
        <f>N22+AND(Uitslagen!O22&gt;6,Uitslagen!O22&lt;13)</f>
        <v>6</v>
      </c>
      <c r="P22" s="25">
        <f>O22+AND(Uitslagen!P22&gt;6,Uitslagen!P22&lt;13)</f>
        <v>6</v>
      </c>
      <c r="Q22" s="25">
        <f>P22+AND(Uitslagen!Q22&gt;6,Uitslagen!Q22&lt;13)</f>
        <v>6</v>
      </c>
      <c r="R22" s="25">
        <f>Q22+AND(Uitslagen!R22&gt;6,Uitslagen!R22&lt;13)</f>
        <v>6</v>
      </c>
      <c r="S22" s="25">
        <f>R22+AND(Uitslagen!S22&gt;6,Uitslagen!S22&lt;13)</f>
        <v>6</v>
      </c>
      <c r="T22" s="25">
        <f>S22+AND(Uitslagen!T22&gt;6,Uitslagen!T22&lt;13)</f>
        <v>6</v>
      </c>
      <c r="U22" s="25">
        <f>T22+AND(Uitslagen!U22&gt;6,Uitslagen!U22&lt;13)</f>
        <v>6</v>
      </c>
      <c r="V22" s="25">
        <f>U22+AND(Uitslagen!V22&gt;6,Uitslagen!V22&lt;13)</f>
        <v>6</v>
      </c>
      <c r="W22" s="25">
        <f>V22+AND(Uitslagen!W22&gt;6,Uitslagen!W22&lt;13)</f>
        <v>6</v>
      </c>
      <c r="X22" s="25">
        <f>W22+AND(Uitslagen!X22&gt;6,Uitslagen!X22&lt;13)</f>
        <v>6</v>
      </c>
      <c r="Y22" s="25">
        <f>X22+AND(Uitslagen!Y22&gt;6,Uitslagen!Y22&lt;13)</f>
        <v>6</v>
      </c>
      <c r="Z22" s="25">
        <f>Y22+AND(Uitslagen!Z22&gt;6,Uitslagen!Z22&lt;13)</f>
        <v>6</v>
      </c>
      <c r="AA22" s="25">
        <f>Z22+AND(Uitslagen!AA22&gt;6,Uitslagen!AA22&lt;13)</f>
        <v>6</v>
      </c>
      <c r="AB22" s="25">
        <f>AA22+AND(Uitslagen!AB22&gt;6,Uitslagen!AB22&lt;13)</f>
        <v>7</v>
      </c>
    </row>
    <row r="23" spans="1:28" x14ac:dyDescent="0.25">
      <c r="A23" s="278"/>
      <c r="B23" s="24" t="str">
        <f>Uitslagen!B23</f>
        <v>DE TIJGERS</v>
      </c>
      <c r="C23" s="25">
        <f>0+AND(Uitslagen!C23&gt;6,Uitslagen!C23&lt;13)</f>
        <v>1</v>
      </c>
      <c r="D23" s="25">
        <f>C23+AND(Uitslagen!D23&gt;6,Uitslagen!D23&lt;13)</f>
        <v>1</v>
      </c>
      <c r="E23" s="25">
        <f>D23+AND(Uitslagen!E23&gt;6,Uitslagen!E23&lt;13)</f>
        <v>1</v>
      </c>
      <c r="F23" s="25">
        <f>E23+AND(Uitslagen!F23&gt;6,Uitslagen!F23&lt;13)</f>
        <v>2</v>
      </c>
      <c r="G23" s="25">
        <f>F23+AND(Uitslagen!G23&gt;6,Uitslagen!G23&lt;13)</f>
        <v>2</v>
      </c>
      <c r="H23" s="25">
        <f>G23+AND(Uitslagen!H23&gt;6,Uitslagen!H23&lt;13)</f>
        <v>3</v>
      </c>
      <c r="I23" s="25">
        <f>H23+AND(Uitslagen!I23&gt;6,Uitslagen!I23&lt;13)</f>
        <v>3</v>
      </c>
      <c r="J23" s="25">
        <f>I23+AND(Uitslagen!J23&gt;6,Uitslagen!J23&lt;13)</f>
        <v>4</v>
      </c>
      <c r="K23" s="25">
        <f>J23+AND(Uitslagen!K23&gt;6,Uitslagen!K23&lt;13)</f>
        <v>5</v>
      </c>
      <c r="L23" s="25">
        <f>K23+AND(Uitslagen!L23&gt;6,Uitslagen!L23&lt;13)</f>
        <v>5</v>
      </c>
      <c r="M23" s="25">
        <f>L23+AND(Uitslagen!M23&gt;6,Uitslagen!M23&lt;13)</f>
        <v>5</v>
      </c>
      <c r="N23" s="25">
        <f>M23+AND(Uitslagen!N23&gt;6,Uitslagen!N23&lt;13)</f>
        <v>6</v>
      </c>
      <c r="O23" s="25">
        <f>N23+AND(Uitslagen!O23&gt;6,Uitslagen!O23&lt;13)</f>
        <v>6</v>
      </c>
      <c r="P23" s="25">
        <f>O23+AND(Uitslagen!P23&gt;6,Uitslagen!P23&lt;13)</f>
        <v>7</v>
      </c>
      <c r="Q23" s="25">
        <f>P23+AND(Uitslagen!Q23&gt;6,Uitslagen!Q23&lt;13)</f>
        <v>7</v>
      </c>
      <c r="R23" s="25">
        <f>Q23+AND(Uitslagen!R23&gt;6,Uitslagen!R23&lt;13)</f>
        <v>7</v>
      </c>
      <c r="S23" s="25">
        <f>R23+AND(Uitslagen!S23&gt;6,Uitslagen!S23&lt;13)</f>
        <v>8</v>
      </c>
      <c r="T23" s="25">
        <f>S23+AND(Uitslagen!T23&gt;6,Uitslagen!T23&lt;13)</f>
        <v>8</v>
      </c>
      <c r="U23" s="25">
        <f>T23+AND(Uitslagen!U23&gt;6,Uitslagen!U23&lt;13)</f>
        <v>8</v>
      </c>
      <c r="V23" s="25">
        <f>U23+AND(Uitslagen!V23&gt;6,Uitslagen!V23&lt;13)</f>
        <v>8</v>
      </c>
      <c r="W23" s="25">
        <f>V23+AND(Uitslagen!W23&gt;6,Uitslagen!W23&lt;13)</f>
        <v>9</v>
      </c>
      <c r="X23" s="25">
        <f>W23+AND(Uitslagen!X23&gt;6,Uitslagen!X23&lt;13)</f>
        <v>10</v>
      </c>
      <c r="Y23" s="25">
        <f>X23+AND(Uitslagen!Y23&gt;6,Uitslagen!Y23&lt;13)</f>
        <v>10</v>
      </c>
      <c r="Z23" s="25">
        <f>Y23+AND(Uitslagen!Z23&gt;6,Uitslagen!Z23&lt;13)</f>
        <v>11</v>
      </c>
      <c r="AA23" s="25">
        <f>Z23+AND(Uitslagen!AA23&gt;6,Uitslagen!AA23&lt;13)</f>
        <v>11</v>
      </c>
      <c r="AB23" s="25">
        <f>AA23+AND(Uitslagen!AB23&gt;6,Uitslagen!AB23&lt;13)</f>
        <v>11</v>
      </c>
    </row>
    <row r="24" spans="1:28" x14ac:dyDescent="0.25">
      <c r="A24" s="278"/>
      <c r="B24" s="24" t="str">
        <f>Uitslagen!B24</f>
        <v>EXCELSIOR</v>
      </c>
      <c r="C24" s="25">
        <f>0+AND(Uitslagen!C24&gt;6,Uitslagen!C24&lt;13)</f>
        <v>0</v>
      </c>
      <c r="D24" s="25">
        <f>C24+AND(Uitslagen!D24&gt;6,Uitslagen!D24&lt;13)</f>
        <v>0</v>
      </c>
      <c r="E24" s="25">
        <f>D24+AND(Uitslagen!E24&gt;6,Uitslagen!E24&lt;13)</f>
        <v>0</v>
      </c>
      <c r="F24" s="25">
        <f>E24+AND(Uitslagen!F24&gt;6,Uitslagen!F24&lt;13)</f>
        <v>0</v>
      </c>
      <c r="G24" s="25">
        <f>F24+AND(Uitslagen!G24&gt;6,Uitslagen!G24&lt;13)</f>
        <v>0</v>
      </c>
      <c r="H24" s="25">
        <f>G24+AND(Uitslagen!H24&gt;6,Uitslagen!H24&lt;13)</f>
        <v>0</v>
      </c>
      <c r="I24" s="25">
        <f>H24+AND(Uitslagen!I24&gt;6,Uitslagen!I24&lt;13)</f>
        <v>0</v>
      </c>
      <c r="J24" s="25">
        <f>I24+AND(Uitslagen!J24&gt;6,Uitslagen!J24&lt;13)</f>
        <v>0</v>
      </c>
      <c r="K24" s="25">
        <f>J24+AND(Uitslagen!K24&gt;6,Uitslagen!K24&lt;13)</f>
        <v>0</v>
      </c>
      <c r="L24" s="25">
        <f>K24+AND(Uitslagen!L24&gt;6,Uitslagen!L24&lt;13)</f>
        <v>1</v>
      </c>
      <c r="M24" s="25">
        <f>L24+AND(Uitslagen!M24&gt;6,Uitslagen!M24&lt;13)</f>
        <v>2</v>
      </c>
      <c r="N24" s="25">
        <f>M24+AND(Uitslagen!N24&gt;6,Uitslagen!N24&lt;13)</f>
        <v>2</v>
      </c>
      <c r="O24" s="25">
        <f>N24+AND(Uitslagen!O24&gt;6,Uitslagen!O24&lt;13)</f>
        <v>3</v>
      </c>
      <c r="P24" s="25">
        <f>O24+AND(Uitslagen!P24&gt;6,Uitslagen!P24&lt;13)</f>
        <v>3</v>
      </c>
      <c r="Q24" s="25">
        <f>P24+AND(Uitslagen!Q24&gt;6,Uitslagen!Q24&lt;13)</f>
        <v>3</v>
      </c>
      <c r="R24" s="25">
        <f>Q24+AND(Uitslagen!R24&gt;6,Uitslagen!R24&lt;13)</f>
        <v>4</v>
      </c>
      <c r="S24" s="25">
        <f>R24+AND(Uitslagen!S24&gt;6,Uitslagen!S24&lt;13)</f>
        <v>4</v>
      </c>
      <c r="T24" s="25">
        <f>S24+AND(Uitslagen!T24&gt;6,Uitslagen!T24&lt;13)</f>
        <v>5</v>
      </c>
      <c r="U24" s="25">
        <f>T24+AND(Uitslagen!U24&gt;6,Uitslagen!U24&lt;13)</f>
        <v>5</v>
      </c>
      <c r="V24" s="25">
        <f>U24+AND(Uitslagen!V24&gt;6,Uitslagen!V24&lt;13)</f>
        <v>5</v>
      </c>
      <c r="W24" s="25">
        <f>V24+AND(Uitslagen!W24&gt;6,Uitslagen!W24&lt;13)</f>
        <v>5</v>
      </c>
      <c r="X24" s="25">
        <f>W24+AND(Uitslagen!X24&gt;6,Uitslagen!X24&lt;13)</f>
        <v>6</v>
      </c>
      <c r="Y24" s="25">
        <f>X24+AND(Uitslagen!Y24&gt;6,Uitslagen!Y24&lt;13)</f>
        <v>6</v>
      </c>
      <c r="Z24" s="25">
        <f>Y24+AND(Uitslagen!Z24&gt;6,Uitslagen!Z24&lt;13)</f>
        <v>7</v>
      </c>
      <c r="AA24" s="25">
        <f>Z24+AND(Uitslagen!AA24&gt;6,Uitslagen!AA24&lt;13)</f>
        <v>7</v>
      </c>
      <c r="AB24" s="25">
        <f>AA24+AND(Uitslagen!AB24&gt;6,Uitslagen!AB24&lt;13)</f>
        <v>7</v>
      </c>
    </row>
    <row r="25" spans="1:28" x14ac:dyDescent="0.25">
      <c r="A25" s="278"/>
      <c r="B25" s="24" t="str">
        <f>Uitslagen!B25</f>
        <v>HET WIEL 1</v>
      </c>
      <c r="C25" s="25">
        <f>0+AND(Uitslagen!C25&gt;6,Uitslagen!C25&lt;13)</f>
        <v>0</v>
      </c>
      <c r="D25" s="25">
        <f>C25+AND(Uitslagen!D25&gt;6,Uitslagen!D25&lt;13)</f>
        <v>0</v>
      </c>
      <c r="E25" s="25">
        <f>D25+AND(Uitslagen!E25&gt;6,Uitslagen!E25&lt;13)</f>
        <v>0</v>
      </c>
      <c r="F25" s="25">
        <f>E25+AND(Uitslagen!F25&gt;6,Uitslagen!F25&lt;13)</f>
        <v>1</v>
      </c>
      <c r="G25" s="25">
        <f>F25+AND(Uitslagen!G25&gt;6,Uitslagen!G25&lt;13)</f>
        <v>1</v>
      </c>
      <c r="H25" s="25">
        <f>G25+AND(Uitslagen!H25&gt;6,Uitslagen!H25&lt;13)</f>
        <v>1</v>
      </c>
      <c r="I25" s="25">
        <f>H25+AND(Uitslagen!I25&gt;6,Uitslagen!I25&lt;13)</f>
        <v>1</v>
      </c>
      <c r="J25" s="25">
        <f>I25+AND(Uitslagen!J25&gt;6,Uitslagen!J25&lt;13)</f>
        <v>1</v>
      </c>
      <c r="K25" s="25">
        <f>J25+AND(Uitslagen!K25&gt;6,Uitslagen!K25&lt;13)</f>
        <v>2</v>
      </c>
      <c r="L25" s="25">
        <f>K25+AND(Uitslagen!L25&gt;6,Uitslagen!L25&lt;13)</f>
        <v>2</v>
      </c>
      <c r="M25" s="25">
        <f>L25+AND(Uitslagen!M25&gt;6,Uitslagen!M25&lt;13)</f>
        <v>2</v>
      </c>
      <c r="N25" s="25">
        <f>M25+AND(Uitslagen!N25&gt;6,Uitslagen!N25&lt;13)</f>
        <v>3</v>
      </c>
      <c r="O25" s="25">
        <f>N25+AND(Uitslagen!O25&gt;6,Uitslagen!O25&lt;13)</f>
        <v>3</v>
      </c>
      <c r="P25" s="25">
        <f>O25+AND(Uitslagen!P25&gt;6,Uitslagen!P25&lt;13)</f>
        <v>4</v>
      </c>
      <c r="Q25" s="25">
        <f>P25+AND(Uitslagen!Q25&gt;6,Uitslagen!Q25&lt;13)</f>
        <v>5</v>
      </c>
      <c r="R25" s="25">
        <f>Q25+AND(Uitslagen!R25&gt;6,Uitslagen!R25&lt;13)</f>
        <v>5</v>
      </c>
      <c r="S25" s="25">
        <f>R25+AND(Uitslagen!S25&gt;6,Uitslagen!S25&lt;13)</f>
        <v>6</v>
      </c>
      <c r="T25" s="25">
        <f>S25+AND(Uitslagen!T25&gt;6,Uitslagen!T25&lt;13)</f>
        <v>6</v>
      </c>
      <c r="U25" s="25">
        <f>T25+AND(Uitslagen!U25&gt;6,Uitslagen!U25&lt;13)</f>
        <v>6</v>
      </c>
      <c r="V25" s="25">
        <f>U25+AND(Uitslagen!V25&gt;6,Uitslagen!V25&lt;13)</f>
        <v>6</v>
      </c>
      <c r="W25" s="25">
        <f>V25+AND(Uitslagen!W25&gt;6,Uitslagen!W25&lt;13)</f>
        <v>7</v>
      </c>
      <c r="X25" s="25">
        <f>W25+AND(Uitslagen!X25&gt;6,Uitslagen!X25&lt;13)</f>
        <v>7</v>
      </c>
      <c r="Y25" s="25">
        <f>X25+AND(Uitslagen!Y25&gt;6,Uitslagen!Y25&lt;13)</f>
        <v>7</v>
      </c>
      <c r="Z25" s="25">
        <f>Y25+AND(Uitslagen!Z25&gt;6,Uitslagen!Z25&lt;13)</f>
        <v>7</v>
      </c>
      <c r="AA25" s="25">
        <f>Z25+AND(Uitslagen!AA25&gt;6,Uitslagen!AA25&lt;13)</f>
        <v>8</v>
      </c>
      <c r="AB25" s="25">
        <f>AA25+AND(Uitslagen!AB25&gt;6,Uitslagen!AB25&lt;13)</f>
        <v>9</v>
      </c>
    </row>
    <row r="26" spans="1:28" x14ac:dyDescent="0.25">
      <c r="A26" s="278"/>
      <c r="B26" s="24" t="str">
        <f>Uitslagen!B26</f>
        <v>HET ZANDHOF 1</v>
      </c>
      <c r="C26" s="25">
        <f>0+AND(Uitslagen!C26&gt;6,Uitslagen!C26&lt;13)</f>
        <v>0</v>
      </c>
      <c r="D26" s="25">
        <f>C26+AND(Uitslagen!D26&gt;6,Uitslagen!D26&lt;13)</f>
        <v>0</v>
      </c>
      <c r="E26" s="25">
        <f>D26+AND(Uitslagen!E26&gt;6,Uitslagen!E26&lt;13)</f>
        <v>0</v>
      </c>
      <c r="F26" s="25">
        <f>E26+AND(Uitslagen!F26&gt;6,Uitslagen!F26&lt;13)</f>
        <v>0</v>
      </c>
      <c r="G26" s="25">
        <f>F26+AND(Uitslagen!G26&gt;6,Uitslagen!G26&lt;13)</f>
        <v>1</v>
      </c>
      <c r="H26" s="25">
        <f>G26+AND(Uitslagen!H26&gt;6,Uitslagen!H26&lt;13)</f>
        <v>2</v>
      </c>
      <c r="I26" s="25">
        <f>H26+AND(Uitslagen!I26&gt;6,Uitslagen!I26&lt;13)</f>
        <v>3</v>
      </c>
      <c r="J26" s="25">
        <f>I26+AND(Uitslagen!J26&gt;6,Uitslagen!J26&lt;13)</f>
        <v>4</v>
      </c>
      <c r="K26" s="25">
        <f>J26+AND(Uitslagen!K26&gt;6,Uitslagen!K26&lt;13)</f>
        <v>4</v>
      </c>
      <c r="L26" s="25">
        <f>K26+AND(Uitslagen!L26&gt;6,Uitslagen!L26&lt;13)</f>
        <v>5</v>
      </c>
      <c r="M26" s="25">
        <f>L26+AND(Uitslagen!M26&gt;6,Uitslagen!M26&lt;13)</f>
        <v>6</v>
      </c>
      <c r="N26" s="25">
        <f>M26+AND(Uitslagen!N26&gt;6,Uitslagen!N26&lt;13)</f>
        <v>6</v>
      </c>
      <c r="O26" s="25">
        <f>N26+AND(Uitslagen!O26&gt;6,Uitslagen!O26&lt;13)</f>
        <v>7</v>
      </c>
      <c r="P26" s="25">
        <f>O26+AND(Uitslagen!P26&gt;6,Uitslagen!P26&lt;13)</f>
        <v>7</v>
      </c>
      <c r="Q26" s="25">
        <f>P26+AND(Uitslagen!Q26&gt;6,Uitslagen!Q26&lt;13)</f>
        <v>7</v>
      </c>
      <c r="R26" s="25">
        <f>Q26+AND(Uitslagen!R26&gt;6,Uitslagen!R26&lt;13)</f>
        <v>7</v>
      </c>
      <c r="S26" s="25">
        <f>R26+AND(Uitslagen!S26&gt;6,Uitslagen!S26&lt;13)</f>
        <v>8</v>
      </c>
      <c r="T26" s="25">
        <f>S26+AND(Uitslagen!T26&gt;6,Uitslagen!T26&lt;13)</f>
        <v>8</v>
      </c>
      <c r="U26" s="25">
        <f>T26+AND(Uitslagen!U26&gt;6,Uitslagen!U26&lt;13)</f>
        <v>9</v>
      </c>
      <c r="V26" s="25">
        <f>U26+AND(Uitslagen!V26&gt;6,Uitslagen!V26&lt;13)</f>
        <v>9</v>
      </c>
      <c r="W26" s="25">
        <f>V26+AND(Uitslagen!W26&gt;6,Uitslagen!W26&lt;13)</f>
        <v>10</v>
      </c>
      <c r="X26" s="25">
        <f>W26+AND(Uitslagen!X26&gt;6,Uitslagen!X26&lt;13)</f>
        <v>11</v>
      </c>
      <c r="Y26" s="25">
        <f>X26+AND(Uitslagen!Y26&gt;6,Uitslagen!Y26&lt;13)</f>
        <v>12</v>
      </c>
      <c r="Z26" s="25">
        <f>Y26+AND(Uitslagen!Z26&gt;6,Uitslagen!Z26&lt;13)</f>
        <v>13</v>
      </c>
      <c r="AA26" s="25">
        <f>Z26+AND(Uitslagen!AA26&gt;6,Uitslagen!AA26&lt;13)</f>
        <v>13</v>
      </c>
      <c r="AB26" s="25">
        <f>AA26+AND(Uitslagen!AB26&gt;6,Uitslagen!AB26&lt;13)</f>
        <v>14</v>
      </c>
    </row>
    <row r="27" spans="1:28" x14ac:dyDescent="0.25">
      <c r="A27" s="278"/>
      <c r="B27" s="24" t="str">
        <f>Uitslagen!B27</f>
        <v>KALFORT SPORTIF 3</v>
      </c>
      <c r="C27" s="25">
        <f>0+AND(Uitslagen!C27&gt;6,Uitslagen!C27&lt;13)</f>
        <v>0</v>
      </c>
      <c r="D27" s="25">
        <f>C27+AND(Uitslagen!D27&gt;6,Uitslagen!D27&lt;13)</f>
        <v>1</v>
      </c>
      <c r="E27" s="25">
        <f>D27+AND(Uitslagen!E27&gt;6,Uitslagen!E27&lt;13)</f>
        <v>1</v>
      </c>
      <c r="F27" s="25">
        <f>E27+AND(Uitslagen!F27&gt;6,Uitslagen!F27&lt;13)</f>
        <v>2</v>
      </c>
      <c r="G27" s="25">
        <f>F27+AND(Uitslagen!G27&gt;6,Uitslagen!G27&lt;13)</f>
        <v>3</v>
      </c>
      <c r="H27" s="25">
        <f>G27+AND(Uitslagen!H27&gt;6,Uitslagen!H27&lt;13)</f>
        <v>3</v>
      </c>
      <c r="I27" s="25">
        <f>H27+AND(Uitslagen!I27&gt;6,Uitslagen!I27&lt;13)</f>
        <v>4</v>
      </c>
      <c r="J27" s="25">
        <f>I27+AND(Uitslagen!J27&gt;6,Uitslagen!J27&lt;13)</f>
        <v>4</v>
      </c>
      <c r="K27" s="25">
        <f>J27+AND(Uitslagen!K27&gt;6,Uitslagen!K27&lt;13)</f>
        <v>4</v>
      </c>
      <c r="L27" s="25">
        <f>K27+AND(Uitslagen!L27&gt;6,Uitslagen!L27&lt;13)</f>
        <v>5</v>
      </c>
      <c r="M27" s="25">
        <f>L27+AND(Uitslagen!M27&gt;6,Uitslagen!M27&lt;13)</f>
        <v>5</v>
      </c>
      <c r="N27" s="25">
        <f>M27+AND(Uitslagen!N27&gt;6,Uitslagen!N27&lt;13)</f>
        <v>6</v>
      </c>
      <c r="O27" s="25">
        <f>N27+AND(Uitslagen!O27&gt;6,Uitslagen!O27&lt;13)</f>
        <v>6</v>
      </c>
      <c r="P27" s="25">
        <f>O27+AND(Uitslagen!P27&gt;6,Uitslagen!P27&lt;13)</f>
        <v>6</v>
      </c>
      <c r="Q27" s="25">
        <f>P27+AND(Uitslagen!Q27&gt;6,Uitslagen!Q27&lt;13)</f>
        <v>7</v>
      </c>
      <c r="R27" s="25">
        <f>Q27+AND(Uitslagen!R27&gt;6,Uitslagen!R27&lt;13)</f>
        <v>8</v>
      </c>
      <c r="S27" s="25">
        <f>R27+AND(Uitslagen!S27&gt;6,Uitslagen!S27&lt;13)</f>
        <v>9</v>
      </c>
      <c r="T27" s="25">
        <f>S27+AND(Uitslagen!T27&gt;6,Uitslagen!T27&lt;13)</f>
        <v>10</v>
      </c>
      <c r="U27" s="25">
        <f>T27+AND(Uitslagen!U27&gt;6,Uitslagen!U27&lt;13)</f>
        <v>11</v>
      </c>
      <c r="V27" s="25">
        <f>U27+AND(Uitslagen!V27&gt;6,Uitslagen!V27&lt;13)</f>
        <v>12</v>
      </c>
      <c r="W27" s="25">
        <f>V27+AND(Uitslagen!W27&gt;6,Uitslagen!W27&lt;13)</f>
        <v>12</v>
      </c>
      <c r="X27" s="25">
        <f>W27+AND(Uitslagen!X27&gt;6,Uitslagen!X27&lt;13)</f>
        <v>12</v>
      </c>
      <c r="Y27" s="25">
        <f>X27+AND(Uitslagen!Y27&gt;6,Uitslagen!Y27&lt;13)</f>
        <v>12</v>
      </c>
      <c r="Z27" s="25">
        <f>Y27+AND(Uitslagen!Z27&gt;6,Uitslagen!Z27&lt;13)</f>
        <v>12</v>
      </c>
      <c r="AA27" s="25">
        <f>Z27+AND(Uitslagen!AA27&gt;6,Uitslagen!AA27&lt;13)</f>
        <v>13</v>
      </c>
      <c r="AB27" s="25">
        <f>AA27+AND(Uitslagen!AB27&gt;6,Uitslagen!AB27&lt;13)</f>
        <v>13</v>
      </c>
    </row>
    <row r="28" spans="1:28" x14ac:dyDescent="0.25">
      <c r="A28" s="278"/>
      <c r="B28" s="24" t="str">
        <f>Uitslagen!B28</f>
        <v>NJAMMIE</v>
      </c>
      <c r="C28" s="25">
        <f>0+AND(Uitslagen!C28&gt;6,Uitslagen!C28&lt;13)</f>
        <v>0</v>
      </c>
      <c r="D28" s="25">
        <f>C28+AND(Uitslagen!D28&gt;6,Uitslagen!D28&lt;13)</f>
        <v>0</v>
      </c>
      <c r="E28" s="25">
        <f>D28+AND(Uitslagen!E28&gt;6,Uitslagen!E28&lt;13)</f>
        <v>0</v>
      </c>
      <c r="F28" s="25">
        <f>E28+AND(Uitslagen!F28&gt;6,Uitslagen!F28&lt;13)</f>
        <v>0</v>
      </c>
      <c r="G28" s="25">
        <f>F28+AND(Uitslagen!G28&gt;6,Uitslagen!G28&lt;13)</f>
        <v>0</v>
      </c>
      <c r="H28" s="25">
        <f>G28+AND(Uitslagen!H28&gt;6,Uitslagen!H28&lt;13)</f>
        <v>0</v>
      </c>
      <c r="I28" s="25">
        <f>H28+AND(Uitslagen!I28&gt;6,Uitslagen!I28&lt;13)</f>
        <v>0</v>
      </c>
      <c r="J28" s="25">
        <f>I28+AND(Uitslagen!J28&gt;6,Uitslagen!J28&lt;13)</f>
        <v>0</v>
      </c>
      <c r="K28" s="25">
        <f>J28+AND(Uitslagen!K28&gt;6,Uitslagen!K28&lt;13)</f>
        <v>0</v>
      </c>
      <c r="L28" s="25">
        <f>K28+AND(Uitslagen!L28&gt;6,Uitslagen!L28&lt;13)</f>
        <v>0</v>
      </c>
      <c r="M28" s="25">
        <f>L28+AND(Uitslagen!M28&gt;6,Uitslagen!M28&lt;13)</f>
        <v>0</v>
      </c>
      <c r="N28" s="25">
        <f>M28+AND(Uitslagen!N28&gt;6,Uitslagen!N28&lt;13)</f>
        <v>0</v>
      </c>
      <c r="O28" s="25">
        <f>N28+AND(Uitslagen!O28&gt;6,Uitslagen!O28&lt;13)</f>
        <v>0</v>
      </c>
      <c r="P28" s="25">
        <f>O28+AND(Uitslagen!P28&gt;6,Uitslagen!P28&lt;13)</f>
        <v>0</v>
      </c>
      <c r="Q28" s="25">
        <f>P28+AND(Uitslagen!Q28&gt;6,Uitslagen!Q28&lt;13)</f>
        <v>0</v>
      </c>
      <c r="R28" s="25">
        <f>Q28+AND(Uitslagen!R28&gt;6,Uitslagen!R28&lt;13)</f>
        <v>0</v>
      </c>
      <c r="S28" s="25">
        <f>R28+AND(Uitslagen!S28&gt;6,Uitslagen!S28&lt;13)</f>
        <v>0</v>
      </c>
      <c r="T28" s="25">
        <f>S28+AND(Uitslagen!T28&gt;6,Uitslagen!T28&lt;13)</f>
        <v>0</v>
      </c>
      <c r="U28" s="25">
        <f>T28+AND(Uitslagen!U28&gt;6,Uitslagen!U28&lt;13)</f>
        <v>0</v>
      </c>
      <c r="V28" s="25">
        <f>U28+AND(Uitslagen!V28&gt;6,Uitslagen!V28&lt;13)</f>
        <v>0</v>
      </c>
      <c r="W28" s="25">
        <f>V28+AND(Uitslagen!W28&gt;6,Uitslagen!W28&lt;13)</f>
        <v>0</v>
      </c>
      <c r="X28" s="25">
        <f>W28+AND(Uitslagen!X28&gt;6,Uitslagen!X28&lt;13)</f>
        <v>0</v>
      </c>
      <c r="Y28" s="25">
        <f>X28+AND(Uitslagen!Y28&gt;6,Uitslagen!Y28&lt;13)</f>
        <v>0</v>
      </c>
      <c r="Z28" s="25">
        <f>Y28+AND(Uitslagen!Z28&gt;6,Uitslagen!Z28&lt;13)</f>
        <v>0</v>
      </c>
      <c r="AA28" s="25">
        <f>Z28+AND(Uitslagen!AA28&gt;6,Uitslagen!AA28&lt;13)</f>
        <v>0</v>
      </c>
      <c r="AB28" s="25">
        <f>AA28+AND(Uitslagen!AB28&gt;6,Uitslagen!AB28&lt;13)</f>
        <v>0</v>
      </c>
    </row>
    <row r="29" spans="1:28" x14ac:dyDescent="0.25">
      <c r="A29" s="278"/>
      <c r="B29" s="24" t="str">
        <f>Uitslagen!B29</f>
        <v>TEN DORPE 2</v>
      </c>
      <c r="C29" s="25">
        <f>0+AND(Uitslagen!C29&gt;6,Uitslagen!C29&lt;13)</f>
        <v>0</v>
      </c>
      <c r="D29" s="25">
        <f>C29+AND(Uitslagen!D29&gt;6,Uitslagen!D29&lt;13)</f>
        <v>0</v>
      </c>
      <c r="E29" s="25">
        <f>D29+AND(Uitslagen!E29&gt;6,Uitslagen!E29&lt;13)</f>
        <v>1</v>
      </c>
      <c r="F29" s="25">
        <f>E29+AND(Uitslagen!F29&gt;6,Uitslagen!F29&lt;13)</f>
        <v>2</v>
      </c>
      <c r="G29" s="25">
        <f>F29+AND(Uitslagen!G29&gt;6,Uitslagen!G29&lt;13)</f>
        <v>2</v>
      </c>
      <c r="H29" s="25">
        <f>G29+AND(Uitslagen!H29&gt;6,Uitslagen!H29&lt;13)</f>
        <v>2</v>
      </c>
      <c r="I29" s="25">
        <f>H29+AND(Uitslagen!I29&gt;6,Uitslagen!I29&lt;13)</f>
        <v>2</v>
      </c>
      <c r="J29" s="25">
        <f>I29+AND(Uitslagen!J29&gt;6,Uitslagen!J29&lt;13)</f>
        <v>2</v>
      </c>
      <c r="K29" s="25">
        <f>J29+AND(Uitslagen!K29&gt;6,Uitslagen!K29&lt;13)</f>
        <v>2</v>
      </c>
      <c r="L29" s="25">
        <f>K29+AND(Uitslagen!L29&gt;6,Uitslagen!L29&lt;13)</f>
        <v>2</v>
      </c>
      <c r="M29" s="25">
        <f>L29+AND(Uitslagen!M29&gt;6,Uitslagen!M29&lt;13)</f>
        <v>2</v>
      </c>
      <c r="N29" s="25">
        <f>M29+AND(Uitslagen!N29&gt;6,Uitslagen!N29&lt;13)</f>
        <v>3</v>
      </c>
      <c r="O29" s="25">
        <f>N29+AND(Uitslagen!O29&gt;6,Uitslagen!O29&lt;13)</f>
        <v>3</v>
      </c>
      <c r="P29" s="25">
        <f>O29+AND(Uitslagen!P29&gt;6,Uitslagen!P29&lt;13)</f>
        <v>3</v>
      </c>
      <c r="Q29" s="25">
        <f>P29+AND(Uitslagen!Q29&gt;6,Uitslagen!Q29&lt;13)</f>
        <v>4</v>
      </c>
      <c r="R29" s="25">
        <f>Q29+AND(Uitslagen!R29&gt;6,Uitslagen!R29&lt;13)</f>
        <v>4</v>
      </c>
      <c r="S29" s="25">
        <f>R29+AND(Uitslagen!S29&gt;6,Uitslagen!S29&lt;13)</f>
        <v>4</v>
      </c>
      <c r="T29" s="25">
        <f>S29+AND(Uitslagen!T29&gt;6,Uitslagen!T29&lt;13)</f>
        <v>4</v>
      </c>
      <c r="U29" s="25">
        <f>T29+AND(Uitslagen!U29&gt;6,Uitslagen!U29&lt;13)</f>
        <v>4</v>
      </c>
      <c r="V29" s="25">
        <f>U29+AND(Uitslagen!V29&gt;6,Uitslagen!V29&lt;13)</f>
        <v>4</v>
      </c>
      <c r="W29" s="25">
        <f>V29+AND(Uitslagen!W29&gt;6,Uitslagen!W29&lt;13)</f>
        <v>4</v>
      </c>
      <c r="X29" s="25">
        <f>W29+AND(Uitslagen!X29&gt;6,Uitslagen!X29&lt;13)</f>
        <v>4</v>
      </c>
      <c r="Y29" s="25">
        <f>X29+AND(Uitslagen!Y29&gt;6,Uitslagen!Y29&lt;13)</f>
        <v>5</v>
      </c>
      <c r="Z29" s="25">
        <f>Y29+AND(Uitslagen!Z29&gt;6,Uitslagen!Z29&lt;13)</f>
        <v>5</v>
      </c>
      <c r="AA29" s="25">
        <f>Z29+AND(Uitslagen!AA29&gt;6,Uitslagen!AA29&lt;13)</f>
        <v>6</v>
      </c>
      <c r="AB29" s="25">
        <f>AA29+AND(Uitslagen!AB29&gt;6,Uitslagen!AB29&lt;13)</f>
        <v>7</v>
      </c>
    </row>
    <row r="30" spans="1:28" x14ac:dyDescent="0.2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78" t="str">
        <f>Uitslagen!A31</f>
        <v>2e Reeks</v>
      </c>
      <c r="B31" s="24" t="str">
        <f>Uitslagen!B31</f>
        <v>BLOCKSKEN</v>
      </c>
      <c r="C31" s="25">
        <f>0+AND(Uitslagen!C31&gt;6,Uitslagen!C31&lt;13)</f>
        <v>0</v>
      </c>
      <c r="D31" s="25">
        <f>C31+AND(Uitslagen!D31&gt;6,Uitslagen!D31&lt;13)</f>
        <v>1</v>
      </c>
      <c r="E31" s="25">
        <f>D31+AND(Uitslagen!E31&gt;6,Uitslagen!E31&lt;13)</f>
        <v>2</v>
      </c>
      <c r="F31" s="25">
        <f>E31+AND(Uitslagen!F31&gt;6,Uitslagen!F31&lt;13)</f>
        <v>2</v>
      </c>
      <c r="G31" s="25">
        <f>F31+AND(Uitslagen!G31&gt;6,Uitslagen!G31&lt;13)</f>
        <v>2</v>
      </c>
      <c r="H31" s="25">
        <f>G31+AND(Uitslagen!H31&gt;6,Uitslagen!H31&lt;13)</f>
        <v>2</v>
      </c>
      <c r="I31" s="25">
        <f>H31+AND(Uitslagen!I31&gt;6,Uitslagen!I31&lt;13)</f>
        <v>3</v>
      </c>
      <c r="J31" s="25">
        <f>I31+AND(Uitslagen!J31&gt;6,Uitslagen!J31&lt;13)</f>
        <v>3</v>
      </c>
      <c r="K31" s="25">
        <f>J31+AND(Uitslagen!K31&gt;6,Uitslagen!K31&lt;13)</f>
        <v>3</v>
      </c>
      <c r="L31" s="25">
        <f>K31+AND(Uitslagen!L31&gt;6,Uitslagen!L31&lt;13)</f>
        <v>4</v>
      </c>
      <c r="M31" s="25">
        <f>L31+AND(Uitslagen!M31&gt;6,Uitslagen!M31&lt;13)</f>
        <v>5</v>
      </c>
      <c r="N31" s="25">
        <f>M31+AND(Uitslagen!N31&gt;6,Uitslagen!N31&lt;13)</f>
        <v>5</v>
      </c>
      <c r="O31" s="25">
        <f>N31+AND(Uitslagen!O31&gt;6,Uitslagen!O31&lt;13)</f>
        <v>5</v>
      </c>
      <c r="P31" s="25">
        <f>O31+AND(Uitslagen!P31&gt;6,Uitslagen!P31&lt;13)</f>
        <v>5</v>
      </c>
      <c r="Q31" s="25">
        <f>P31+AND(Uitslagen!Q31&gt;6,Uitslagen!Q31&lt;13)</f>
        <v>5</v>
      </c>
      <c r="R31" s="25">
        <f>Q31+AND(Uitslagen!R31&gt;6,Uitslagen!R31&lt;13)</f>
        <v>5</v>
      </c>
      <c r="S31" s="25">
        <f>R31+AND(Uitslagen!S31&gt;6,Uitslagen!S31&lt;13)</f>
        <v>5</v>
      </c>
      <c r="T31" s="25">
        <f>S31+AND(Uitslagen!T31&gt;6,Uitslagen!T31&lt;13)</f>
        <v>5</v>
      </c>
      <c r="U31" s="25">
        <f>T31+AND(Uitslagen!U31&gt;6,Uitslagen!U31&lt;13)</f>
        <v>6</v>
      </c>
      <c r="V31" s="25">
        <f>U31+AND(Uitslagen!V31&gt;6,Uitslagen!V31&lt;13)</f>
        <v>6</v>
      </c>
      <c r="W31" s="25">
        <f>V31+AND(Uitslagen!W31&gt;6,Uitslagen!W31&lt;13)</f>
        <v>6</v>
      </c>
      <c r="X31" s="25">
        <f>W31+AND(Uitslagen!X31&gt;6,Uitslagen!X31&lt;13)</f>
        <v>6</v>
      </c>
      <c r="Y31" s="25">
        <f>X31+AND(Uitslagen!Y31&gt;6,Uitslagen!Y31&lt;13)</f>
        <v>7</v>
      </c>
      <c r="Z31" s="25">
        <f>Y31+AND(Uitslagen!Z31&gt;6,Uitslagen!Z31&lt;13)</f>
        <v>8</v>
      </c>
      <c r="AA31" s="25">
        <f>Z31+AND(Uitslagen!AA31&gt;6,Uitslagen!AA31&lt;13)</f>
        <v>8</v>
      </c>
      <c r="AB31" s="25">
        <f>AA31+AND(Uitslagen!AB31&gt;6,Uitslagen!AB31&lt;13)</f>
        <v>8</v>
      </c>
    </row>
    <row r="32" spans="1:28" x14ac:dyDescent="0.25">
      <c r="A32" s="278"/>
      <c r="B32" s="24" t="str">
        <f>Uitslagen!B32</f>
        <v>DE GOLVERS 2</v>
      </c>
      <c r="C32" s="25">
        <f>0+AND(Uitslagen!C32&gt;6,Uitslagen!C32&lt;13)</f>
        <v>1</v>
      </c>
      <c r="D32" s="25">
        <f>C32+AND(Uitslagen!D32&gt;6,Uitslagen!D32&lt;13)</f>
        <v>2</v>
      </c>
      <c r="E32" s="25">
        <f>D32+AND(Uitslagen!E32&gt;6,Uitslagen!E32&lt;13)</f>
        <v>2</v>
      </c>
      <c r="F32" s="25">
        <f>E32+AND(Uitslagen!F32&gt;6,Uitslagen!F32&lt;13)</f>
        <v>2</v>
      </c>
      <c r="G32" s="25">
        <f>F32+AND(Uitslagen!G32&gt;6,Uitslagen!G32&lt;13)</f>
        <v>3</v>
      </c>
      <c r="H32" s="25">
        <f>G32+AND(Uitslagen!H32&gt;6,Uitslagen!H32&lt;13)</f>
        <v>4</v>
      </c>
      <c r="I32" s="25">
        <f>H32+AND(Uitslagen!I32&gt;6,Uitslagen!I32&lt;13)</f>
        <v>5</v>
      </c>
      <c r="J32" s="25">
        <f>I32+AND(Uitslagen!J32&gt;6,Uitslagen!J32&lt;13)</f>
        <v>5</v>
      </c>
      <c r="K32" s="25">
        <f>J32+AND(Uitslagen!K32&gt;6,Uitslagen!K32&lt;13)</f>
        <v>6</v>
      </c>
      <c r="L32" s="25">
        <f>K32+AND(Uitslagen!L32&gt;6,Uitslagen!L32&lt;13)</f>
        <v>6</v>
      </c>
      <c r="M32" s="25">
        <f>L32+AND(Uitslagen!M32&gt;6,Uitslagen!M32&lt;13)</f>
        <v>7</v>
      </c>
      <c r="N32" s="25">
        <f>M32+AND(Uitslagen!N32&gt;6,Uitslagen!N32&lt;13)</f>
        <v>7</v>
      </c>
      <c r="O32" s="25">
        <f>N32+AND(Uitslagen!O32&gt;6,Uitslagen!O32&lt;13)</f>
        <v>7</v>
      </c>
      <c r="P32" s="25">
        <f>O32+AND(Uitslagen!P32&gt;6,Uitslagen!P32&lt;13)</f>
        <v>8</v>
      </c>
      <c r="Q32" s="25">
        <f>P32+AND(Uitslagen!Q32&gt;6,Uitslagen!Q32&lt;13)</f>
        <v>9</v>
      </c>
      <c r="R32" s="25">
        <f>Q32+AND(Uitslagen!R32&gt;6,Uitslagen!R32&lt;13)</f>
        <v>10</v>
      </c>
      <c r="S32" s="25">
        <f>R32+AND(Uitslagen!S32&gt;6,Uitslagen!S32&lt;13)</f>
        <v>11</v>
      </c>
      <c r="T32" s="25">
        <f>S32+AND(Uitslagen!T32&gt;6,Uitslagen!T32&lt;13)</f>
        <v>11</v>
      </c>
      <c r="U32" s="25">
        <f>T32+AND(Uitslagen!U32&gt;6,Uitslagen!U32&lt;13)</f>
        <v>12</v>
      </c>
      <c r="V32" s="25">
        <f>U32+AND(Uitslagen!V32&gt;6,Uitslagen!V32&lt;13)</f>
        <v>13</v>
      </c>
      <c r="W32" s="25">
        <f>V32+AND(Uitslagen!W32&gt;6,Uitslagen!W32&lt;13)</f>
        <v>13</v>
      </c>
      <c r="X32" s="25">
        <f>W32+AND(Uitslagen!X32&gt;6,Uitslagen!X32&lt;13)</f>
        <v>14</v>
      </c>
      <c r="Y32" s="25">
        <f>X32+AND(Uitslagen!Y32&gt;6,Uitslagen!Y32&lt;13)</f>
        <v>14</v>
      </c>
      <c r="Z32" s="25">
        <f>Y32+AND(Uitslagen!Z32&gt;6,Uitslagen!Z32&lt;13)</f>
        <v>15</v>
      </c>
      <c r="AA32" s="25">
        <f>Z32+AND(Uitslagen!AA32&gt;6,Uitslagen!AA32&lt;13)</f>
        <v>16</v>
      </c>
      <c r="AB32" s="25">
        <f>AA32+AND(Uitslagen!AB32&gt;6,Uitslagen!AB32&lt;13)</f>
        <v>16</v>
      </c>
    </row>
    <row r="33" spans="1:28" x14ac:dyDescent="0.25">
      <c r="A33" s="278"/>
      <c r="B33" s="24" t="str">
        <f>Uitslagen!B33</f>
        <v>DE RICO'S</v>
      </c>
      <c r="C33" s="25">
        <f>0+AND(Uitslagen!C33&gt;6,Uitslagen!C33&lt;13)</f>
        <v>0</v>
      </c>
      <c r="D33" s="25">
        <f>C33+AND(Uitslagen!D33&gt;6,Uitslagen!D33&lt;13)</f>
        <v>0</v>
      </c>
      <c r="E33" s="25">
        <f>D33+AND(Uitslagen!E33&gt;6,Uitslagen!E33&lt;13)</f>
        <v>1</v>
      </c>
      <c r="F33" s="25">
        <f>E33+AND(Uitslagen!F33&gt;6,Uitslagen!F33&lt;13)</f>
        <v>1</v>
      </c>
      <c r="G33" s="25">
        <f>F33+AND(Uitslagen!G33&gt;6,Uitslagen!G33&lt;13)</f>
        <v>2</v>
      </c>
      <c r="H33" s="25">
        <f>G33+AND(Uitslagen!H33&gt;6,Uitslagen!H33&lt;13)</f>
        <v>3</v>
      </c>
      <c r="I33" s="25">
        <f>H33+AND(Uitslagen!I33&gt;6,Uitslagen!I33&lt;13)</f>
        <v>3</v>
      </c>
      <c r="J33" s="25">
        <f>I33+AND(Uitslagen!J33&gt;6,Uitslagen!J33&lt;13)</f>
        <v>3</v>
      </c>
      <c r="K33" s="25">
        <f>J33+AND(Uitslagen!K33&gt;6,Uitslagen!K33&lt;13)</f>
        <v>4</v>
      </c>
      <c r="L33" s="25">
        <f>K33+AND(Uitslagen!L33&gt;6,Uitslagen!L33&lt;13)</f>
        <v>4</v>
      </c>
      <c r="M33" s="25">
        <f>L33+AND(Uitslagen!M33&gt;6,Uitslagen!M33&lt;13)</f>
        <v>4</v>
      </c>
      <c r="N33" s="25">
        <f>M33+AND(Uitslagen!N33&gt;6,Uitslagen!N33&lt;13)</f>
        <v>4</v>
      </c>
      <c r="O33" s="25">
        <f>N33+AND(Uitslagen!O33&gt;6,Uitslagen!O33&lt;13)</f>
        <v>4</v>
      </c>
      <c r="P33" s="25">
        <f>O33+AND(Uitslagen!P33&gt;6,Uitslagen!P33&lt;13)</f>
        <v>4</v>
      </c>
      <c r="Q33" s="25">
        <f>P33+AND(Uitslagen!Q33&gt;6,Uitslagen!Q33&lt;13)</f>
        <v>5</v>
      </c>
      <c r="R33" s="25">
        <f>Q33+AND(Uitslagen!R33&gt;6,Uitslagen!R33&lt;13)</f>
        <v>6</v>
      </c>
      <c r="S33" s="25">
        <f>R33+AND(Uitslagen!S33&gt;6,Uitslagen!S33&lt;13)</f>
        <v>6</v>
      </c>
      <c r="T33" s="25">
        <f>S33+AND(Uitslagen!T33&gt;6,Uitslagen!T33&lt;13)</f>
        <v>7</v>
      </c>
      <c r="U33" s="25">
        <f>T33+AND(Uitslagen!U33&gt;6,Uitslagen!U33&lt;13)</f>
        <v>8</v>
      </c>
      <c r="V33" s="25">
        <f>U33+AND(Uitslagen!V33&gt;6,Uitslagen!V33&lt;13)</f>
        <v>8</v>
      </c>
      <c r="W33" s="25">
        <f>V33+AND(Uitslagen!W33&gt;6,Uitslagen!W33&lt;13)</f>
        <v>8</v>
      </c>
      <c r="X33" s="25">
        <f>W33+AND(Uitslagen!X33&gt;6,Uitslagen!X33&lt;13)</f>
        <v>9</v>
      </c>
      <c r="Y33" s="25">
        <f>X33+AND(Uitslagen!Y33&gt;6,Uitslagen!Y33&lt;13)</f>
        <v>9</v>
      </c>
      <c r="Z33" s="25">
        <f>Y33+AND(Uitslagen!Z33&gt;6,Uitslagen!Z33&lt;13)</f>
        <v>9</v>
      </c>
      <c r="AA33" s="25">
        <f>Z33+AND(Uitslagen!AA33&gt;6,Uitslagen!AA33&lt;13)</f>
        <v>9</v>
      </c>
      <c r="AB33" s="25">
        <f>AA33+AND(Uitslagen!AB33&gt;6,Uitslagen!AB33&lt;13)</f>
        <v>9</v>
      </c>
    </row>
    <row r="34" spans="1:28" x14ac:dyDescent="0.25">
      <c r="A34" s="278"/>
      <c r="B34" s="24" t="str">
        <f>Uitslagen!B34</f>
        <v>DE SLOEBERS 2</v>
      </c>
      <c r="C34" s="25">
        <f>0+AND(Uitslagen!C34&gt;6,Uitslagen!C34&lt;13)</f>
        <v>1</v>
      </c>
      <c r="D34" s="25">
        <f>C34+AND(Uitslagen!D34&gt;6,Uitslagen!D34&lt;13)</f>
        <v>1</v>
      </c>
      <c r="E34" s="25">
        <f>D34+AND(Uitslagen!E34&gt;6,Uitslagen!E34&lt;13)</f>
        <v>2</v>
      </c>
      <c r="F34" s="25">
        <f>E34+AND(Uitslagen!F34&gt;6,Uitslagen!F34&lt;13)</f>
        <v>2</v>
      </c>
      <c r="G34" s="25">
        <f>F34+AND(Uitslagen!G34&gt;6,Uitslagen!G34&lt;13)</f>
        <v>3</v>
      </c>
      <c r="H34" s="25">
        <f>G34+AND(Uitslagen!H34&gt;6,Uitslagen!H34&lt;13)</f>
        <v>3</v>
      </c>
      <c r="I34" s="25">
        <f>H34+AND(Uitslagen!I34&gt;6,Uitslagen!I34&lt;13)</f>
        <v>4</v>
      </c>
      <c r="J34" s="25">
        <f>I34+AND(Uitslagen!J34&gt;6,Uitslagen!J34&lt;13)</f>
        <v>4</v>
      </c>
      <c r="K34" s="25">
        <f>J34+AND(Uitslagen!K34&gt;6,Uitslagen!K34&lt;13)</f>
        <v>5</v>
      </c>
      <c r="L34" s="25">
        <f>K34+AND(Uitslagen!L34&gt;6,Uitslagen!L34&lt;13)</f>
        <v>5</v>
      </c>
      <c r="M34" s="25">
        <f>L34+AND(Uitslagen!M34&gt;6,Uitslagen!M34&lt;13)</f>
        <v>6</v>
      </c>
      <c r="N34" s="25">
        <f>M34+AND(Uitslagen!N34&gt;6,Uitslagen!N34&lt;13)</f>
        <v>6</v>
      </c>
      <c r="O34" s="25">
        <f>N34+AND(Uitslagen!O34&gt;6,Uitslagen!O34&lt;13)</f>
        <v>7</v>
      </c>
      <c r="P34" s="25">
        <f>O34+AND(Uitslagen!P34&gt;6,Uitslagen!P34&lt;13)</f>
        <v>8</v>
      </c>
      <c r="Q34" s="25">
        <f>P34+AND(Uitslagen!Q34&gt;6,Uitslagen!Q34&lt;13)</f>
        <v>8</v>
      </c>
      <c r="R34" s="25">
        <f>Q34+AND(Uitslagen!R34&gt;6,Uitslagen!R34&lt;13)</f>
        <v>9</v>
      </c>
      <c r="S34" s="25">
        <f>R34+AND(Uitslagen!S34&gt;6,Uitslagen!S34&lt;13)</f>
        <v>9</v>
      </c>
      <c r="T34" s="25">
        <f>S34+AND(Uitslagen!T34&gt;6,Uitslagen!T34&lt;13)</f>
        <v>9</v>
      </c>
      <c r="U34" s="25">
        <f>T34+AND(Uitslagen!U34&gt;6,Uitslagen!U34&lt;13)</f>
        <v>9</v>
      </c>
      <c r="V34" s="25">
        <f>U34+AND(Uitslagen!V34&gt;6,Uitslagen!V34&lt;13)</f>
        <v>10</v>
      </c>
      <c r="W34" s="25">
        <f>V34+AND(Uitslagen!W34&gt;6,Uitslagen!W34&lt;13)</f>
        <v>10</v>
      </c>
      <c r="X34" s="25">
        <f>W34+AND(Uitslagen!X34&gt;6,Uitslagen!X34&lt;13)</f>
        <v>10</v>
      </c>
      <c r="Y34" s="25">
        <f>X34+AND(Uitslagen!Y34&gt;6,Uitslagen!Y34&lt;13)</f>
        <v>10</v>
      </c>
      <c r="Z34" s="25">
        <f>Y34+AND(Uitslagen!Z34&gt;6,Uitslagen!Z34&lt;13)</f>
        <v>11</v>
      </c>
      <c r="AA34" s="25">
        <f>Z34+AND(Uitslagen!AA34&gt;6,Uitslagen!AA34&lt;13)</f>
        <v>11</v>
      </c>
      <c r="AB34" s="25">
        <f>AA34+AND(Uitslagen!AB34&gt;6,Uitslagen!AB34&lt;13)</f>
        <v>12</v>
      </c>
    </row>
    <row r="35" spans="1:28" x14ac:dyDescent="0.25">
      <c r="A35" s="278"/>
      <c r="B35" s="24" t="str">
        <f>Uitslagen!B35</f>
        <v>DE ZES</v>
      </c>
      <c r="C35" s="25">
        <f>0+AND(Uitslagen!C35&gt;6,Uitslagen!C35&lt;13)</f>
        <v>0</v>
      </c>
      <c r="D35" s="25">
        <f>C35+AND(Uitslagen!D35&gt;6,Uitslagen!D35&lt;13)</f>
        <v>0</v>
      </c>
      <c r="E35" s="25">
        <f>D35+AND(Uitslagen!E35&gt;6,Uitslagen!E35&lt;13)</f>
        <v>1</v>
      </c>
      <c r="F35" s="25">
        <f>E35+AND(Uitslagen!F35&gt;6,Uitslagen!F35&lt;13)</f>
        <v>2</v>
      </c>
      <c r="G35" s="25">
        <f>F35+AND(Uitslagen!G35&gt;6,Uitslagen!G35&lt;13)</f>
        <v>2</v>
      </c>
      <c r="H35" s="25">
        <f>G35+AND(Uitslagen!H35&gt;6,Uitslagen!H35&lt;13)</f>
        <v>3</v>
      </c>
      <c r="I35" s="25">
        <f>H35+AND(Uitslagen!I35&gt;6,Uitslagen!I35&lt;13)</f>
        <v>4</v>
      </c>
      <c r="J35" s="25">
        <f>I35+AND(Uitslagen!J35&gt;6,Uitslagen!J35&lt;13)</f>
        <v>4</v>
      </c>
      <c r="K35" s="25">
        <f>J35+AND(Uitslagen!K35&gt;6,Uitslagen!K35&lt;13)</f>
        <v>5</v>
      </c>
      <c r="L35" s="25">
        <f>K35+AND(Uitslagen!L35&gt;6,Uitslagen!L35&lt;13)</f>
        <v>6</v>
      </c>
      <c r="M35" s="25">
        <f>L35+AND(Uitslagen!M35&gt;6,Uitslagen!M35&lt;13)</f>
        <v>7</v>
      </c>
      <c r="N35" s="25">
        <f>M35+AND(Uitslagen!N35&gt;6,Uitslagen!N35&lt;13)</f>
        <v>8</v>
      </c>
      <c r="O35" s="25">
        <f>N35+AND(Uitslagen!O35&gt;6,Uitslagen!O35&lt;13)</f>
        <v>8</v>
      </c>
      <c r="P35" s="25">
        <f>O35+AND(Uitslagen!P35&gt;6,Uitslagen!P35&lt;13)</f>
        <v>8</v>
      </c>
      <c r="Q35" s="25">
        <f>P35+AND(Uitslagen!Q35&gt;6,Uitslagen!Q35&lt;13)</f>
        <v>9</v>
      </c>
      <c r="R35" s="25">
        <f>Q35+AND(Uitslagen!R35&gt;6,Uitslagen!R35&lt;13)</f>
        <v>10</v>
      </c>
      <c r="S35" s="25">
        <f>R35+AND(Uitslagen!S35&gt;6,Uitslagen!S35&lt;13)</f>
        <v>11</v>
      </c>
      <c r="T35" s="25">
        <f>S35+AND(Uitslagen!T35&gt;6,Uitslagen!T35&lt;13)</f>
        <v>12</v>
      </c>
      <c r="U35" s="25">
        <f>T35+AND(Uitslagen!U35&gt;6,Uitslagen!U35&lt;13)</f>
        <v>13</v>
      </c>
      <c r="V35" s="25">
        <f>U35+AND(Uitslagen!V35&gt;6,Uitslagen!V35&lt;13)</f>
        <v>14</v>
      </c>
      <c r="W35" s="25">
        <f>V35+AND(Uitslagen!W35&gt;6,Uitslagen!W35&lt;13)</f>
        <v>14</v>
      </c>
      <c r="X35" s="25">
        <f>W35+AND(Uitslagen!X35&gt;6,Uitslagen!X35&lt;13)</f>
        <v>15</v>
      </c>
      <c r="Y35" s="25">
        <f>X35+AND(Uitslagen!Y35&gt;6,Uitslagen!Y35&lt;13)</f>
        <v>15</v>
      </c>
      <c r="Z35" s="25">
        <f>Y35+AND(Uitslagen!Z35&gt;6,Uitslagen!Z35&lt;13)</f>
        <v>16</v>
      </c>
      <c r="AA35" s="25">
        <f>Z35+AND(Uitslagen!AA35&gt;6,Uitslagen!AA35&lt;13)</f>
        <v>17</v>
      </c>
      <c r="AB35" s="25">
        <f>AA35+AND(Uitslagen!AB35&gt;6,Uitslagen!AB35&lt;13)</f>
        <v>17</v>
      </c>
    </row>
    <row r="36" spans="1:28" x14ac:dyDescent="0.25">
      <c r="A36" s="278"/>
      <c r="B36" s="24" t="str">
        <f>Uitslagen!B36</f>
        <v>DEN TIGHEL 2</v>
      </c>
      <c r="C36" s="25">
        <f>0+AND(Uitslagen!C36&gt;6,Uitslagen!C36&lt;13)</f>
        <v>0</v>
      </c>
      <c r="D36" s="25">
        <f>C36+AND(Uitslagen!D36&gt;6,Uitslagen!D36&lt;13)</f>
        <v>0</v>
      </c>
      <c r="E36" s="25">
        <f>D36+AND(Uitslagen!E36&gt;6,Uitslagen!E36&lt;13)</f>
        <v>0</v>
      </c>
      <c r="F36" s="25">
        <f>E36+AND(Uitslagen!F36&gt;6,Uitslagen!F36&lt;13)</f>
        <v>0</v>
      </c>
      <c r="G36" s="25">
        <f>F36+AND(Uitslagen!G36&gt;6,Uitslagen!G36&lt;13)</f>
        <v>0</v>
      </c>
      <c r="H36" s="25">
        <f>G36+AND(Uitslagen!H36&gt;6,Uitslagen!H36&lt;13)</f>
        <v>0</v>
      </c>
      <c r="I36" s="25">
        <f>H36+AND(Uitslagen!I36&gt;6,Uitslagen!I36&lt;13)</f>
        <v>0</v>
      </c>
      <c r="J36" s="25">
        <f>I36+AND(Uitslagen!J36&gt;6,Uitslagen!J36&lt;13)</f>
        <v>0</v>
      </c>
      <c r="K36" s="25">
        <f>J36+AND(Uitslagen!K36&gt;6,Uitslagen!K36&lt;13)</f>
        <v>0</v>
      </c>
      <c r="L36" s="25">
        <f>K36+AND(Uitslagen!L36&gt;6,Uitslagen!L36&lt;13)</f>
        <v>1</v>
      </c>
      <c r="M36" s="25">
        <f>L36+AND(Uitslagen!M36&gt;6,Uitslagen!M36&lt;13)</f>
        <v>1</v>
      </c>
      <c r="N36" s="25">
        <f>M36+AND(Uitslagen!N36&gt;6,Uitslagen!N36&lt;13)</f>
        <v>1</v>
      </c>
      <c r="O36" s="25">
        <f>N36+AND(Uitslagen!O36&gt;6,Uitslagen!O36&lt;13)</f>
        <v>1</v>
      </c>
      <c r="P36" s="25">
        <f>O36+AND(Uitslagen!P36&gt;6,Uitslagen!P36&lt;13)</f>
        <v>1</v>
      </c>
      <c r="Q36" s="25">
        <f>P36+AND(Uitslagen!Q36&gt;6,Uitslagen!Q36&lt;13)</f>
        <v>1</v>
      </c>
      <c r="R36" s="25">
        <f>Q36+AND(Uitslagen!R36&gt;6,Uitslagen!R36&lt;13)</f>
        <v>1</v>
      </c>
      <c r="S36" s="25">
        <f>R36+AND(Uitslagen!S36&gt;6,Uitslagen!S36&lt;13)</f>
        <v>1</v>
      </c>
      <c r="T36" s="25">
        <f>S36+AND(Uitslagen!T36&gt;6,Uitslagen!T36&lt;13)</f>
        <v>1</v>
      </c>
      <c r="U36" s="25">
        <f>T36+AND(Uitslagen!U36&gt;6,Uitslagen!U36&lt;13)</f>
        <v>1</v>
      </c>
      <c r="V36" s="25">
        <f>U36+AND(Uitslagen!V36&gt;6,Uitslagen!V36&lt;13)</f>
        <v>1</v>
      </c>
      <c r="W36" s="25">
        <f>V36+AND(Uitslagen!W36&gt;6,Uitslagen!W36&lt;13)</f>
        <v>1</v>
      </c>
      <c r="X36" s="25">
        <f>W36+AND(Uitslagen!X36&gt;6,Uitslagen!X36&lt;13)</f>
        <v>1</v>
      </c>
      <c r="Y36" s="25">
        <f>X36+AND(Uitslagen!Y36&gt;6,Uitslagen!Y36&lt;13)</f>
        <v>1</v>
      </c>
      <c r="Z36" s="25">
        <f>Y36+AND(Uitslagen!Z36&gt;6,Uitslagen!Z36&lt;13)</f>
        <v>1</v>
      </c>
      <c r="AA36" s="25">
        <f>Z36+AND(Uitslagen!AA36&gt;6,Uitslagen!AA36&lt;13)</f>
        <v>1</v>
      </c>
      <c r="AB36" s="25">
        <f>AA36+AND(Uitslagen!AB36&gt;6,Uitslagen!AB36&lt;13)</f>
        <v>1</v>
      </c>
    </row>
    <row r="37" spans="1:28" x14ac:dyDescent="0.25">
      <c r="A37" s="278"/>
      <c r="B37" s="24" t="str">
        <f>Uitslagen!B37</f>
        <v>HET ZANDHOF 2</v>
      </c>
      <c r="C37" s="25">
        <f>0+AND(Uitslagen!C37&gt;6,Uitslagen!C37&lt;13)</f>
        <v>0</v>
      </c>
      <c r="D37" s="25">
        <f>C37+AND(Uitslagen!D37&gt;6,Uitslagen!D37&lt;13)</f>
        <v>0</v>
      </c>
      <c r="E37" s="25">
        <f>D37+AND(Uitslagen!E37&gt;6,Uitslagen!E37&lt;13)</f>
        <v>0</v>
      </c>
      <c r="F37" s="25">
        <f>E37+AND(Uitslagen!F37&gt;6,Uitslagen!F37&lt;13)</f>
        <v>0</v>
      </c>
      <c r="G37" s="25">
        <f>F37+AND(Uitslagen!G37&gt;6,Uitslagen!G37&lt;13)</f>
        <v>1</v>
      </c>
      <c r="H37" s="25">
        <f>G37+AND(Uitslagen!H37&gt;6,Uitslagen!H37&lt;13)</f>
        <v>1</v>
      </c>
      <c r="I37" s="25">
        <f>H37+AND(Uitslagen!I37&gt;6,Uitslagen!I37&lt;13)</f>
        <v>1</v>
      </c>
      <c r="J37" s="25">
        <f>I37+AND(Uitslagen!J37&gt;6,Uitslagen!J37&lt;13)</f>
        <v>1</v>
      </c>
      <c r="K37" s="25">
        <f>J37+AND(Uitslagen!K37&gt;6,Uitslagen!K37&lt;13)</f>
        <v>1</v>
      </c>
      <c r="L37" s="25">
        <f>K37+AND(Uitslagen!L37&gt;6,Uitslagen!L37&lt;13)</f>
        <v>2</v>
      </c>
      <c r="M37" s="25">
        <f>L37+AND(Uitslagen!M37&gt;6,Uitslagen!M37&lt;13)</f>
        <v>2</v>
      </c>
      <c r="N37" s="25">
        <f>M37+AND(Uitslagen!N37&gt;6,Uitslagen!N37&lt;13)</f>
        <v>2</v>
      </c>
      <c r="O37" s="25">
        <f>N37+AND(Uitslagen!O37&gt;6,Uitslagen!O37&lt;13)</f>
        <v>2</v>
      </c>
      <c r="P37" s="25">
        <f>O37+AND(Uitslagen!P37&gt;6,Uitslagen!P37&lt;13)</f>
        <v>2</v>
      </c>
      <c r="Q37" s="25">
        <f>P37+AND(Uitslagen!Q37&gt;6,Uitslagen!Q37&lt;13)</f>
        <v>2</v>
      </c>
      <c r="R37" s="25">
        <f>Q37+AND(Uitslagen!R37&gt;6,Uitslagen!R37&lt;13)</f>
        <v>2</v>
      </c>
      <c r="S37" s="25">
        <f>R37+AND(Uitslagen!S37&gt;6,Uitslagen!S37&lt;13)</f>
        <v>3</v>
      </c>
      <c r="T37" s="25">
        <f>S37+AND(Uitslagen!T37&gt;6,Uitslagen!T37&lt;13)</f>
        <v>4</v>
      </c>
      <c r="U37" s="25">
        <f>T37+AND(Uitslagen!U37&gt;6,Uitslagen!U37&lt;13)</f>
        <v>4</v>
      </c>
      <c r="V37" s="25">
        <f>U37+AND(Uitslagen!V37&gt;6,Uitslagen!V37&lt;13)</f>
        <v>5</v>
      </c>
      <c r="W37" s="25">
        <f>V37+AND(Uitslagen!W37&gt;6,Uitslagen!W37&lt;13)</f>
        <v>5</v>
      </c>
      <c r="X37" s="25">
        <f>W37+AND(Uitslagen!X37&gt;6,Uitslagen!X37&lt;13)</f>
        <v>5</v>
      </c>
      <c r="Y37" s="25">
        <f>X37+AND(Uitslagen!Y37&gt;6,Uitslagen!Y37&lt;13)</f>
        <v>6</v>
      </c>
      <c r="Z37" s="25">
        <f>Y37+AND(Uitslagen!Z37&gt;6,Uitslagen!Z37&lt;13)</f>
        <v>6</v>
      </c>
      <c r="AA37" s="25">
        <f>Z37+AND(Uitslagen!AA37&gt;6,Uitslagen!AA37&lt;13)</f>
        <v>7</v>
      </c>
      <c r="AB37" s="25">
        <f>AA37+AND(Uitslagen!AB37&gt;6,Uitslagen!AB37&lt;13)</f>
        <v>7</v>
      </c>
    </row>
    <row r="38" spans="1:28" x14ac:dyDescent="0.25">
      <c r="A38" s="278"/>
      <c r="B38" s="24" t="str">
        <f>Uitslagen!B38</f>
        <v>KALFORT SPORTIF 4</v>
      </c>
      <c r="C38" s="25">
        <f>0+AND(Uitslagen!C38&gt;6,Uitslagen!C38&lt;13)</f>
        <v>0</v>
      </c>
      <c r="D38" s="25">
        <f>C38+AND(Uitslagen!D38&gt;6,Uitslagen!D38&lt;13)</f>
        <v>0</v>
      </c>
      <c r="E38" s="25">
        <f>D38+AND(Uitslagen!E38&gt;6,Uitslagen!E38&lt;13)</f>
        <v>0</v>
      </c>
      <c r="F38" s="25">
        <f>E38+AND(Uitslagen!F38&gt;6,Uitslagen!F38&lt;13)</f>
        <v>0</v>
      </c>
      <c r="G38" s="25">
        <f>F38+AND(Uitslagen!G38&gt;6,Uitslagen!G38&lt;13)</f>
        <v>0</v>
      </c>
      <c r="H38" s="25">
        <f>G38+AND(Uitslagen!H38&gt;6,Uitslagen!H38&lt;13)</f>
        <v>0</v>
      </c>
      <c r="I38" s="25">
        <f>H38+AND(Uitslagen!I38&gt;6,Uitslagen!I38&lt;13)</f>
        <v>0</v>
      </c>
      <c r="J38" s="25">
        <f>I38+AND(Uitslagen!J38&gt;6,Uitslagen!J38&lt;13)</f>
        <v>0</v>
      </c>
      <c r="K38" s="25">
        <f>J38+AND(Uitslagen!K38&gt;6,Uitslagen!K38&lt;13)</f>
        <v>0</v>
      </c>
      <c r="L38" s="25">
        <f>K38+AND(Uitslagen!L38&gt;6,Uitslagen!L38&lt;13)</f>
        <v>0</v>
      </c>
      <c r="M38" s="25">
        <f>L38+AND(Uitslagen!M38&gt;6,Uitslagen!M38&lt;13)</f>
        <v>1</v>
      </c>
      <c r="N38" s="25">
        <f>M38+AND(Uitslagen!N38&gt;6,Uitslagen!N38&lt;13)</f>
        <v>1</v>
      </c>
      <c r="O38" s="25">
        <f>N38+AND(Uitslagen!O38&gt;6,Uitslagen!O38&lt;13)</f>
        <v>1</v>
      </c>
      <c r="P38" s="25">
        <f>O38+AND(Uitslagen!P38&gt;6,Uitslagen!P38&lt;13)</f>
        <v>1</v>
      </c>
      <c r="Q38" s="25">
        <f>P38+AND(Uitslagen!Q38&gt;6,Uitslagen!Q38&lt;13)</f>
        <v>1</v>
      </c>
      <c r="R38" s="25">
        <f>Q38+AND(Uitslagen!R38&gt;6,Uitslagen!R38&lt;13)</f>
        <v>2</v>
      </c>
      <c r="S38" s="25">
        <f>R38+AND(Uitslagen!S38&gt;6,Uitslagen!S38&lt;13)</f>
        <v>3</v>
      </c>
      <c r="T38" s="25">
        <f>S38+AND(Uitslagen!T38&gt;6,Uitslagen!T38&lt;13)</f>
        <v>3</v>
      </c>
      <c r="U38" s="25">
        <f>T38+AND(Uitslagen!U38&gt;6,Uitslagen!U38&lt;13)</f>
        <v>4</v>
      </c>
      <c r="V38" s="25">
        <f>U38+AND(Uitslagen!V38&gt;6,Uitslagen!V38&lt;13)</f>
        <v>4</v>
      </c>
      <c r="W38" s="25">
        <f>V38+AND(Uitslagen!W38&gt;6,Uitslagen!W38&lt;13)</f>
        <v>4</v>
      </c>
      <c r="X38" s="25">
        <f>W38+AND(Uitslagen!X38&gt;6,Uitslagen!X38&lt;13)</f>
        <v>5</v>
      </c>
      <c r="Y38" s="25">
        <f>X38+AND(Uitslagen!Y38&gt;6,Uitslagen!Y38&lt;13)</f>
        <v>6</v>
      </c>
      <c r="Z38" s="25">
        <f>Y38+AND(Uitslagen!Z38&gt;6,Uitslagen!Z38&lt;13)</f>
        <v>6</v>
      </c>
      <c r="AA38" s="25">
        <f>Z38+AND(Uitslagen!AA38&gt;6,Uitslagen!AA38&lt;13)</f>
        <v>6</v>
      </c>
      <c r="AB38" s="25">
        <f>AA38+AND(Uitslagen!AB38&gt;6,Uitslagen!AB38&lt;13)</f>
        <v>7</v>
      </c>
    </row>
    <row r="39" spans="1:28" x14ac:dyDescent="0.25">
      <c r="A39" s="278"/>
      <c r="B39" s="24" t="str">
        <f>Uitslagen!B39</f>
        <v>ONDER DEN TOREN</v>
      </c>
      <c r="C39" s="25">
        <f>0+AND(Uitslagen!C39&gt;6,Uitslagen!C39&lt;13)</f>
        <v>1</v>
      </c>
      <c r="D39" s="25">
        <f>C39+AND(Uitslagen!D39&gt;6,Uitslagen!D39&lt;13)</f>
        <v>1</v>
      </c>
      <c r="E39" s="25">
        <f>D39+AND(Uitslagen!E39&gt;6,Uitslagen!E39&lt;13)</f>
        <v>1</v>
      </c>
      <c r="F39" s="25">
        <f>E39+AND(Uitslagen!F39&gt;6,Uitslagen!F39&lt;13)</f>
        <v>1</v>
      </c>
      <c r="G39" s="25">
        <f>F39+AND(Uitslagen!G39&gt;6,Uitslagen!G39&lt;13)</f>
        <v>1</v>
      </c>
      <c r="H39" s="25">
        <f>G39+AND(Uitslagen!H39&gt;6,Uitslagen!H39&lt;13)</f>
        <v>1</v>
      </c>
      <c r="I39" s="25">
        <f>H39+AND(Uitslagen!I39&gt;6,Uitslagen!I39&lt;13)</f>
        <v>1</v>
      </c>
      <c r="J39" s="25">
        <f>I39+AND(Uitslagen!J39&gt;6,Uitslagen!J39&lt;13)</f>
        <v>1</v>
      </c>
      <c r="K39" s="25">
        <f>J39+AND(Uitslagen!K39&gt;6,Uitslagen!K39&lt;13)</f>
        <v>1</v>
      </c>
      <c r="L39" s="25">
        <f>K39+AND(Uitslagen!L39&gt;6,Uitslagen!L39&lt;13)</f>
        <v>2</v>
      </c>
      <c r="M39" s="25">
        <f>L39+AND(Uitslagen!M39&gt;6,Uitslagen!M39&lt;13)</f>
        <v>2</v>
      </c>
      <c r="N39" s="25">
        <f>M39+AND(Uitslagen!N39&gt;6,Uitslagen!N39&lt;13)</f>
        <v>3</v>
      </c>
      <c r="O39" s="25">
        <f>N39+AND(Uitslagen!O39&gt;6,Uitslagen!O39&lt;13)</f>
        <v>3</v>
      </c>
      <c r="P39" s="25">
        <f>O39+AND(Uitslagen!P39&gt;6,Uitslagen!P39&lt;13)</f>
        <v>4</v>
      </c>
      <c r="Q39" s="25">
        <f>P39+AND(Uitslagen!Q39&gt;6,Uitslagen!Q39&lt;13)</f>
        <v>4</v>
      </c>
      <c r="R39" s="25">
        <f>Q39+AND(Uitslagen!R39&gt;6,Uitslagen!R39&lt;13)</f>
        <v>4</v>
      </c>
      <c r="S39" s="25">
        <f>R39+AND(Uitslagen!S39&gt;6,Uitslagen!S39&lt;13)</f>
        <v>4</v>
      </c>
      <c r="T39" s="25">
        <f>S39+AND(Uitslagen!T39&gt;6,Uitslagen!T39&lt;13)</f>
        <v>4</v>
      </c>
      <c r="U39" s="25">
        <f>T39+AND(Uitslagen!U39&gt;6,Uitslagen!U39&lt;13)</f>
        <v>5</v>
      </c>
      <c r="V39" s="25">
        <f>U39+AND(Uitslagen!V39&gt;6,Uitslagen!V39&lt;13)</f>
        <v>5</v>
      </c>
      <c r="W39" s="25">
        <f>V39+AND(Uitslagen!W39&gt;6,Uitslagen!W39&lt;13)</f>
        <v>5</v>
      </c>
      <c r="X39" s="25">
        <f>W39+AND(Uitslagen!X39&gt;6,Uitslagen!X39&lt;13)</f>
        <v>5</v>
      </c>
      <c r="Y39" s="25">
        <f>X39+AND(Uitslagen!Y39&gt;6,Uitslagen!Y39&lt;13)</f>
        <v>6</v>
      </c>
      <c r="Z39" s="25">
        <f>Y39+AND(Uitslagen!Z39&gt;6,Uitslagen!Z39&lt;13)</f>
        <v>6</v>
      </c>
      <c r="AA39" s="25">
        <f>Z39+AND(Uitslagen!AA39&gt;6,Uitslagen!AA39&lt;13)</f>
        <v>6</v>
      </c>
      <c r="AB39" s="25">
        <f>AA39+AND(Uitslagen!AB39&gt;6,Uitslagen!AB39&lt;13)</f>
        <v>6</v>
      </c>
    </row>
    <row r="40" spans="1:28" x14ac:dyDescent="0.25">
      <c r="A40" s="278"/>
      <c r="B40" s="24" t="str">
        <f>Uitslagen!B40</f>
        <v>PLAZA 2</v>
      </c>
      <c r="C40" s="25">
        <f>0+AND(Uitslagen!C40&gt;6,Uitslagen!C40&lt;13)</f>
        <v>1</v>
      </c>
      <c r="D40" s="25">
        <f>C40+AND(Uitslagen!D40&gt;6,Uitslagen!D40&lt;13)</f>
        <v>2</v>
      </c>
      <c r="E40" s="25">
        <f>D40+AND(Uitslagen!E40&gt;6,Uitslagen!E40&lt;13)</f>
        <v>3</v>
      </c>
      <c r="F40" s="25">
        <f>E40+AND(Uitslagen!F40&gt;6,Uitslagen!F40&lt;13)</f>
        <v>4</v>
      </c>
      <c r="G40" s="25">
        <f>F40+AND(Uitslagen!G40&gt;6,Uitslagen!G40&lt;13)</f>
        <v>4</v>
      </c>
      <c r="H40" s="25">
        <f>G40+AND(Uitslagen!H40&gt;6,Uitslagen!H40&lt;13)</f>
        <v>4</v>
      </c>
      <c r="I40" s="25">
        <f>H40+AND(Uitslagen!I40&gt;6,Uitslagen!I40&lt;13)</f>
        <v>4</v>
      </c>
      <c r="J40" s="25">
        <f>I40+AND(Uitslagen!J40&gt;6,Uitslagen!J40&lt;13)</f>
        <v>4</v>
      </c>
      <c r="K40" s="25">
        <f>J40+AND(Uitslagen!K40&gt;6,Uitslagen!K40&lt;13)</f>
        <v>5</v>
      </c>
      <c r="L40" s="25">
        <f>K40+AND(Uitslagen!L40&gt;6,Uitslagen!L40&lt;13)</f>
        <v>6</v>
      </c>
      <c r="M40" s="25">
        <f>L40+AND(Uitslagen!M40&gt;6,Uitslagen!M40&lt;13)</f>
        <v>6</v>
      </c>
      <c r="N40" s="25">
        <f>M40+AND(Uitslagen!N40&gt;6,Uitslagen!N40&lt;13)</f>
        <v>6</v>
      </c>
      <c r="O40" s="25">
        <f>N40+AND(Uitslagen!O40&gt;6,Uitslagen!O40&lt;13)</f>
        <v>6</v>
      </c>
      <c r="P40" s="25">
        <f>O40+AND(Uitslagen!P40&gt;6,Uitslagen!P40&lt;13)</f>
        <v>7</v>
      </c>
      <c r="Q40" s="25">
        <f>P40+AND(Uitslagen!Q40&gt;6,Uitslagen!Q40&lt;13)</f>
        <v>8</v>
      </c>
      <c r="R40" s="25">
        <f>Q40+AND(Uitslagen!R40&gt;6,Uitslagen!R40&lt;13)</f>
        <v>8</v>
      </c>
      <c r="S40" s="25">
        <f>R40+AND(Uitslagen!S40&gt;6,Uitslagen!S40&lt;13)</f>
        <v>8</v>
      </c>
      <c r="T40" s="25">
        <f>S40+AND(Uitslagen!T40&gt;6,Uitslagen!T40&lt;13)</f>
        <v>9</v>
      </c>
      <c r="U40" s="25">
        <f>T40+AND(Uitslagen!U40&gt;6,Uitslagen!U40&lt;13)</f>
        <v>9</v>
      </c>
      <c r="V40" s="25">
        <f>U40+AND(Uitslagen!V40&gt;6,Uitslagen!V40&lt;13)</f>
        <v>10</v>
      </c>
      <c r="W40" s="25">
        <f>V40+AND(Uitslagen!W40&gt;6,Uitslagen!W40&lt;13)</f>
        <v>10</v>
      </c>
      <c r="X40" s="25">
        <f>W40+AND(Uitslagen!X40&gt;6,Uitslagen!X40&lt;13)</f>
        <v>11</v>
      </c>
      <c r="Y40" s="25">
        <f>X40+AND(Uitslagen!Y40&gt;6,Uitslagen!Y40&lt;13)</f>
        <v>12</v>
      </c>
      <c r="Z40" s="25">
        <f>Y40+AND(Uitslagen!Z40&gt;6,Uitslagen!Z40&lt;13)</f>
        <v>12</v>
      </c>
      <c r="AA40" s="25">
        <f>Z40+AND(Uitslagen!AA40&gt;6,Uitslagen!AA40&lt;13)</f>
        <v>13</v>
      </c>
      <c r="AB40" s="25">
        <f>AA40+AND(Uitslagen!AB40&gt;6,Uitslagen!AB40&lt;13)</f>
        <v>13</v>
      </c>
    </row>
    <row r="41" spans="1:28" x14ac:dyDescent="0.25">
      <c r="A41" s="278"/>
      <c r="B41" s="24" t="str">
        <f>Uitslagen!B41</f>
        <v>SPORTIFKE 2</v>
      </c>
      <c r="C41" s="25">
        <f>0+AND(Uitslagen!C41&gt;6,Uitslagen!C41&lt;13)</f>
        <v>0</v>
      </c>
      <c r="D41" s="25">
        <f>C41+AND(Uitslagen!D41&gt;6,Uitslagen!D41&lt;13)</f>
        <v>0</v>
      </c>
      <c r="E41" s="25">
        <f>D41+AND(Uitslagen!E41&gt;6,Uitslagen!E41&lt;13)</f>
        <v>0</v>
      </c>
      <c r="F41" s="25">
        <f>E41+AND(Uitslagen!F41&gt;6,Uitslagen!F41&lt;13)</f>
        <v>0</v>
      </c>
      <c r="G41" s="25">
        <f>F41+AND(Uitslagen!G41&gt;6,Uitslagen!G41&lt;13)</f>
        <v>0</v>
      </c>
      <c r="H41" s="25">
        <f>G41+AND(Uitslagen!H41&gt;6,Uitslagen!H41&lt;13)</f>
        <v>0</v>
      </c>
      <c r="I41" s="25">
        <f>H41+AND(Uitslagen!I41&gt;6,Uitslagen!I41&lt;13)</f>
        <v>0</v>
      </c>
      <c r="J41" s="25">
        <f>I41+AND(Uitslagen!J41&gt;6,Uitslagen!J41&lt;13)</f>
        <v>0</v>
      </c>
      <c r="K41" s="25">
        <f>J41+AND(Uitslagen!K41&gt;6,Uitslagen!K41&lt;13)</f>
        <v>1</v>
      </c>
      <c r="L41" s="25">
        <f>K41+AND(Uitslagen!L41&gt;6,Uitslagen!L41&lt;13)</f>
        <v>1</v>
      </c>
      <c r="M41" s="25">
        <f>L41+AND(Uitslagen!M41&gt;6,Uitslagen!M41&lt;13)</f>
        <v>1</v>
      </c>
      <c r="N41" s="25">
        <f>M41+AND(Uitslagen!N41&gt;6,Uitslagen!N41&lt;13)</f>
        <v>1</v>
      </c>
      <c r="O41" s="25">
        <f>N41+AND(Uitslagen!O41&gt;6,Uitslagen!O41&lt;13)</f>
        <v>2</v>
      </c>
      <c r="P41" s="25">
        <f>O41+AND(Uitslagen!P41&gt;6,Uitslagen!P41&lt;13)</f>
        <v>3</v>
      </c>
      <c r="Q41" s="25">
        <f>P41+AND(Uitslagen!Q41&gt;6,Uitslagen!Q41&lt;13)</f>
        <v>4</v>
      </c>
      <c r="R41" s="25">
        <f>Q41+AND(Uitslagen!R41&gt;6,Uitslagen!R41&lt;13)</f>
        <v>4</v>
      </c>
      <c r="S41" s="25">
        <f>R41+AND(Uitslagen!S41&gt;6,Uitslagen!S41&lt;13)</f>
        <v>4</v>
      </c>
      <c r="T41" s="25">
        <f>S41+AND(Uitslagen!T41&gt;6,Uitslagen!T41&lt;13)</f>
        <v>4</v>
      </c>
      <c r="U41" s="25">
        <f>T41+AND(Uitslagen!U41&gt;6,Uitslagen!U41&lt;13)</f>
        <v>4</v>
      </c>
      <c r="V41" s="25">
        <f>U41+AND(Uitslagen!V41&gt;6,Uitslagen!V41&lt;13)</f>
        <v>4</v>
      </c>
      <c r="W41" s="25">
        <f>V41+AND(Uitslagen!W41&gt;6,Uitslagen!W41&lt;13)</f>
        <v>4</v>
      </c>
      <c r="X41" s="25">
        <f>W41+AND(Uitslagen!X41&gt;6,Uitslagen!X41&lt;13)</f>
        <v>5</v>
      </c>
      <c r="Y41" s="25">
        <f>X41+AND(Uitslagen!Y41&gt;6,Uitslagen!Y41&lt;13)</f>
        <v>5</v>
      </c>
      <c r="Z41" s="25">
        <f>Y41+AND(Uitslagen!Z41&gt;6,Uitslagen!Z41&lt;13)</f>
        <v>5</v>
      </c>
      <c r="AA41" s="25">
        <f>Z41+AND(Uitslagen!AA41&gt;6,Uitslagen!AA41&lt;13)</f>
        <v>5</v>
      </c>
      <c r="AB41" s="25">
        <f>AA41+AND(Uitslagen!AB41&gt;6,Uitslagen!AB41&lt;13)</f>
        <v>5</v>
      </c>
    </row>
    <row r="42" spans="1:28" x14ac:dyDescent="0.25">
      <c r="A42" s="278"/>
      <c r="B42" s="24" t="str">
        <f>Uitslagen!B42</f>
        <v>TEN DORPE 3</v>
      </c>
      <c r="C42" s="25">
        <f>0+AND(Uitslagen!C42&gt;6,Uitslagen!C42&lt;13)</f>
        <v>0</v>
      </c>
      <c r="D42" s="25">
        <f>C42+AND(Uitslagen!D42&gt;6,Uitslagen!D42&lt;13)</f>
        <v>1</v>
      </c>
      <c r="E42" s="25">
        <f>D42+AND(Uitslagen!E42&gt;6,Uitslagen!E42&lt;13)</f>
        <v>1</v>
      </c>
      <c r="F42" s="25">
        <f>E42+AND(Uitslagen!F42&gt;6,Uitslagen!F42&lt;13)</f>
        <v>1</v>
      </c>
      <c r="G42" s="25">
        <f>F42+AND(Uitslagen!G42&gt;6,Uitslagen!G42&lt;13)</f>
        <v>1</v>
      </c>
      <c r="H42" s="25">
        <f>G42+AND(Uitslagen!H42&gt;6,Uitslagen!H42&lt;13)</f>
        <v>1</v>
      </c>
      <c r="I42" s="25">
        <f>H42+AND(Uitslagen!I42&gt;6,Uitslagen!I42&lt;13)</f>
        <v>1</v>
      </c>
      <c r="J42" s="25">
        <f>I42+AND(Uitslagen!J42&gt;6,Uitslagen!J42&lt;13)</f>
        <v>1</v>
      </c>
      <c r="K42" s="25">
        <f>J42+AND(Uitslagen!K42&gt;6,Uitslagen!K42&lt;13)</f>
        <v>1</v>
      </c>
      <c r="L42" s="25">
        <f>K42+AND(Uitslagen!L42&gt;6,Uitslagen!L42&lt;13)</f>
        <v>1</v>
      </c>
      <c r="M42" s="25">
        <f>L42+AND(Uitslagen!M42&gt;6,Uitslagen!M42&lt;13)</f>
        <v>1</v>
      </c>
      <c r="N42" s="25">
        <f>M42+AND(Uitslagen!N42&gt;6,Uitslagen!N42&lt;13)</f>
        <v>1</v>
      </c>
      <c r="O42" s="25">
        <f>N42+AND(Uitslagen!O42&gt;6,Uitslagen!O42&lt;13)</f>
        <v>1</v>
      </c>
      <c r="P42" s="25">
        <f>O42+AND(Uitslagen!P42&gt;6,Uitslagen!P42&lt;13)</f>
        <v>1</v>
      </c>
      <c r="Q42" s="25">
        <f>P42+AND(Uitslagen!Q42&gt;6,Uitslagen!Q42&lt;13)</f>
        <v>1</v>
      </c>
      <c r="R42" s="25">
        <f>Q42+AND(Uitslagen!R42&gt;6,Uitslagen!R42&lt;13)</f>
        <v>1</v>
      </c>
      <c r="S42" s="25">
        <f>R42+AND(Uitslagen!S42&gt;6,Uitslagen!S42&lt;13)</f>
        <v>1</v>
      </c>
      <c r="T42" s="25">
        <f>S42+AND(Uitslagen!T42&gt;6,Uitslagen!T42&lt;13)</f>
        <v>1</v>
      </c>
      <c r="U42" s="25">
        <f>T42+AND(Uitslagen!U42&gt;6,Uitslagen!U42&lt;13)</f>
        <v>1</v>
      </c>
      <c r="V42" s="25">
        <f>U42+AND(Uitslagen!V42&gt;6,Uitslagen!V42&lt;13)</f>
        <v>1</v>
      </c>
      <c r="W42" s="25">
        <f>V42+AND(Uitslagen!W42&gt;6,Uitslagen!W42&lt;13)</f>
        <v>1</v>
      </c>
      <c r="X42" s="25">
        <f>W42+AND(Uitslagen!X42&gt;6,Uitslagen!X42&lt;13)</f>
        <v>1</v>
      </c>
      <c r="Y42" s="25">
        <f>X42+AND(Uitslagen!Y42&gt;6,Uitslagen!Y42&lt;13)</f>
        <v>1</v>
      </c>
      <c r="Z42" s="25">
        <f>Y42+AND(Uitslagen!Z42&gt;6,Uitslagen!Z42&lt;13)</f>
        <v>2</v>
      </c>
      <c r="AA42" s="25">
        <f>Z42+AND(Uitslagen!AA42&gt;6,Uitslagen!AA42&lt;13)</f>
        <v>2</v>
      </c>
      <c r="AB42" s="25">
        <f>AA42+AND(Uitslagen!AB42&gt;6,Uitslagen!AB42&lt;13)</f>
        <v>2</v>
      </c>
    </row>
    <row r="43" spans="1:28"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78" t="str">
        <f>Uitslagen!A44</f>
        <v>3e Reeks</v>
      </c>
      <c r="B44" s="24" t="str">
        <f>Uitslagen!B44</f>
        <v>BILJARTVRIENDEN 2</v>
      </c>
      <c r="C44" s="25">
        <f>0+AND(Uitslagen!C44&gt;6,Uitslagen!C44&lt;13)</f>
        <v>0</v>
      </c>
      <c r="D44" s="25">
        <f>C44+AND(Uitslagen!D44&gt;6,Uitslagen!D44&lt;13)</f>
        <v>0</v>
      </c>
      <c r="E44" s="25">
        <f>D44+AND(Uitslagen!E44&gt;6,Uitslagen!E44&lt;13)</f>
        <v>0</v>
      </c>
      <c r="F44" s="25">
        <f>E44+AND(Uitslagen!F44&gt;6,Uitslagen!F44&lt;13)</f>
        <v>0</v>
      </c>
      <c r="G44" s="25">
        <f>F44+AND(Uitslagen!G44&gt;6,Uitslagen!G44&lt;13)</f>
        <v>0</v>
      </c>
      <c r="H44" s="25">
        <f>G44+AND(Uitslagen!H44&gt;6,Uitslagen!H44&lt;13)</f>
        <v>0</v>
      </c>
      <c r="I44" s="25">
        <f>H44+AND(Uitslagen!I44&gt;6,Uitslagen!I44&lt;13)</f>
        <v>0</v>
      </c>
      <c r="J44" s="25">
        <f>I44+AND(Uitslagen!J44&gt;6,Uitslagen!J44&lt;13)</f>
        <v>0</v>
      </c>
      <c r="K44" s="25">
        <f>J44+AND(Uitslagen!K44&gt;6,Uitslagen!K44&lt;13)</f>
        <v>0</v>
      </c>
      <c r="L44" s="25">
        <f>K44+AND(Uitslagen!L44&gt;6,Uitslagen!L44&lt;13)</f>
        <v>1</v>
      </c>
      <c r="M44" s="25">
        <f>L44+AND(Uitslagen!M44&gt;6,Uitslagen!M44&lt;13)</f>
        <v>1</v>
      </c>
      <c r="N44" s="25">
        <f>M44+AND(Uitslagen!N44&gt;6,Uitslagen!N44&lt;13)</f>
        <v>1</v>
      </c>
      <c r="O44" s="25">
        <f>N44+AND(Uitslagen!O44&gt;6,Uitslagen!O44&lt;13)</f>
        <v>1</v>
      </c>
      <c r="P44" s="25">
        <f>O44+AND(Uitslagen!P44&gt;6,Uitslagen!P44&lt;13)</f>
        <v>1</v>
      </c>
      <c r="Q44" s="25">
        <f>P44+AND(Uitslagen!Q44&gt;6,Uitslagen!Q44&lt;13)</f>
        <v>1</v>
      </c>
      <c r="R44" s="25">
        <f>Q44+AND(Uitslagen!R44&gt;6,Uitslagen!R44&lt;13)</f>
        <v>2</v>
      </c>
      <c r="S44" s="25">
        <f>R44+AND(Uitslagen!S44&gt;6,Uitslagen!S44&lt;13)</f>
        <v>2</v>
      </c>
      <c r="T44" s="25">
        <f>S44+AND(Uitslagen!T44&gt;6,Uitslagen!T44&lt;13)</f>
        <v>2</v>
      </c>
      <c r="U44" s="25">
        <f>T44+AND(Uitslagen!U44&gt;6,Uitslagen!U44&lt;13)</f>
        <v>2</v>
      </c>
      <c r="V44" s="25">
        <f>U44+AND(Uitslagen!V44&gt;6,Uitslagen!V44&lt;13)</f>
        <v>2</v>
      </c>
      <c r="W44" s="25">
        <f>V44+AND(Uitslagen!W44&gt;6,Uitslagen!W44&lt;13)</f>
        <v>2</v>
      </c>
      <c r="X44" s="25">
        <f>W44+AND(Uitslagen!X44&gt;6,Uitslagen!X44&lt;13)</f>
        <v>2</v>
      </c>
      <c r="Y44" s="25">
        <f>X44+AND(Uitslagen!Y44&gt;6,Uitslagen!Y44&lt;13)</f>
        <v>3</v>
      </c>
      <c r="Z44" s="25">
        <f>Y44+AND(Uitslagen!Z44&gt;6,Uitslagen!Z44&lt;13)</f>
        <v>3</v>
      </c>
      <c r="AA44" s="25">
        <f>Z44+AND(Uitslagen!AA44&gt;6,Uitslagen!AA44&lt;13)</f>
        <v>3</v>
      </c>
      <c r="AB44" s="25">
        <f>AA44+AND(Uitslagen!AB44&gt;6,Uitslagen!AB44&lt;13)</f>
        <v>3</v>
      </c>
    </row>
    <row r="45" spans="1:28" x14ac:dyDescent="0.25">
      <c r="A45" s="278"/>
      <c r="B45" s="24" t="str">
        <f>Uitslagen!B45</f>
        <v>BLACK BOYS 4</v>
      </c>
      <c r="C45" s="25">
        <f>0+AND(Uitslagen!C45&gt;6,Uitslagen!C45&lt;13)</f>
        <v>1</v>
      </c>
      <c r="D45" s="25">
        <f>C45+AND(Uitslagen!D45&gt;6,Uitslagen!D45&lt;13)</f>
        <v>2</v>
      </c>
      <c r="E45" s="25">
        <f>D45+AND(Uitslagen!E45&gt;6,Uitslagen!E45&lt;13)</f>
        <v>3</v>
      </c>
      <c r="F45" s="25">
        <f>E45+AND(Uitslagen!F45&gt;6,Uitslagen!F45&lt;13)</f>
        <v>3</v>
      </c>
      <c r="G45" s="25">
        <f>F45+AND(Uitslagen!G45&gt;6,Uitslagen!G45&lt;13)</f>
        <v>4</v>
      </c>
      <c r="H45" s="25">
        <f>G45+AND(Uitslagen!H45&gt;6,Uitslagen!H45&lt;13)</f>
        <v>5</v>
      </c>
      <c r="I45" s="25">
        <f>H45+AND(Uitslagen!I45&gt;6,Uitslagen!I45&lt;13)</f>
        <v>6</v>
      </c>
      <c r="J45" s="25">
        <f>I45+AND(Uitslagen!J45&gt;6,Uitslagen!J45&lt;13)</f>
        <v>6</v>
      </c>
      <c r="K45" s="25">
        <f>J45+AND(Uitslagen!K45&gt;6,Uitslagen!K45&lt;13)</f>
        <v>7</v>
      </c>
      <c r="L45" s="25">
        <f>K45+AND(Uitslagen!L45&gt;6,Uitslagen!L45&lt;13)</f>
        <v>8</v>
      </c>
      <c r="M45" s="25">
        <f>L45+AND(Uitslagen!M45&gt;6,Uitslagen!M45&lt;13)</f>
        <v>9</v>
      </c>
      <c r="N45" s="25">
        <f>M45+AND(Uitslagen!N45&gt;6,Uitslagen!N45&lt;13)</f>
        <v>10</v>
      </c>
      <c r="O45" s="25">
        <f>N45+AND(Uitslagen!O45&gt;6,Uitslagen!O45&lt;13)</f>
        <v>10</v>
      </c>
      <c r="P45" s="25">
        <f>O45+AND(Uitslagen!P45&gt;6,Uitslagen!P45&lt;13)</f>
        <v>11</v>
      </c>
      <c r="Q45" s="25">
        <f>P45+AND(Uitslagen!Q45&gt;6,Uitslagen!Q45&lt;13)</f>
        <v>12</v>
      </c>
      <c r="R45" s="25">
        <f>Q45+AND(Uitslagen!R45&gt;6,Uitslagen!R45&lt;13)</f>
        <v>13</v>
      </c>
      <c r="S45" s="25">
        <f>R45+AND(Uitslagen!S45&gt;6,Uitslagen!S45&lt;13)</f>
        <v>14</v>
      </c>
      <c r="T45" s="25">
        <f>S45+AND(Uitslagen!T45&gt;6,Uitslagen!T45&lt;13)</f>
        <v>15</v>
      </c>
      <c r="U45" s="25">
        <f>T45+AND(Uitslagen!U45&gt;6,Uitslagen!U45&lt;13)</f>
        <v>16</v>
      </c>
      <c r="V45" s="25">
        <f>U45+AND(Uitslagen!V45&gt;6,Uitslagen!V45&lt;13)</f>
        <v>17</v>
      </c>
      <c r="W45" s="25">
        <f>V45+AND(Uitslagen!W45&gt;6,Uitslagen!W45&lt;13)</f>
        <v>17</v>
      </c>
      <c r="X45" s="25">
        <f>W45+AND(Uitslagen!X45&gt;6,Uitslagen!X45&lt;13)</f>
        <v>18</v>
      </c>
      <c r="Y45" s="25">
        <f>X45+AND(Uitslagen!Y45&gt;6,Uitslagen!Y45&lt;13)</f>
        <v>19</v>
      </c>
      <c r="Z45" s="25">
        <f>Y45+AND(Uitslagen!Z45&gt;6,Uitslagen!Z45&lt;13)</f>
        <v>20</v>
      </c>
      <c r="AA45" s="25">
        <f>Z45+AND(Uitslagen!AA45&gt;6,Uitslagen!AA45&lt;13)</f>
        <v>20</v>
      </c>
      <c r="AB45" s="25">
        <f>AA45+AND(Uitslagen!AB45&gt;6,Uitslagen!AB45&lt;13)</f>
        <v>20</v>
      </c>
    </row>
    <row r="46" spans="1:28" x14ac:dyDescent="0.25">
      <c r="A46" s="278"/>
      <c r="B46" s="24" t="str">
        <f>Uitslagen!B46</f>
        <v>D'AA POST</v>
      </c>
      <c r="C46" s="25">
        <f>0+AND(Uitslagen!C46&gt;6,Uitslagen!C46&lt;13)</f>
        <v>0</v>
      </c>
      <c r="D46" s="25">
        <f>C46+AND(Uitslagen!D46&gt;6,Uitslagen!D46&lt;13)</f>
        <v>0</v>
      </c>
      <c r="E46" s="25">
        <f>D46+AND(Uitslagen!E46&gt;6,Uitslagen!E46&lt;13)</f>
        <v>0</v>
      </c>
      <c r="F46" s="25">
        <f>E46+AND(Uitslagen!F46&gt;6,Uitslagen!F46&lt;13)</f>
        <v>1</v>
      </c>
      <c r="G46" s="25">
        <f>F46+AND(Uitslagen!G46&gt;6,Uitslagen!G46&lt;13)</f>
        <v>2</v>
      </c>
      <c r="H46" s="25">
        <f>G46+AND(Uitslagen!H46&gt;6,Uitslagen!H46&lt;13)</f>
        <v>2</v>
      </c>
      <c r="I46" s="25">
        <f>H46+AND(Uitslagen!I46&gt;6,Uitslagen!I46&lt;13)</f>
        <v>3</v>
      </c>
      <c r="J46" s="25">
        <f>I46+AND(Uitslagen!J46&gt;6,Uitslagen!J46&lt;13)</f>
        <v>3</v>
      </c>
      <c r="K46" s="25">
        <f>J46+AND(Uitslagen!K46&gt;6,Uitslagen!K46&lt;13)</f>
        <v>4</v>
      </c>
      <c r="L46" s="25">
        <f>K46+AND(Uitslagen!L46&gt;6,Uitslagen!L46&lt;13)</f>
        <v>4</v>
      </c>
      <c r="M46" s="25">
        <f>L46+AND(Uitslagen!M46&gt;6,Uitslagen!M46&lt;13)</f>
        <v>5</v>
      </c>
      <c r="N46" s="25">
        <f>M46+AND(Uitslagen!N46&gt;6,Uitslagen!N46&lt;13)</f>
        <v>6</v>
      </c>
      <c r="O46" s="25">
        <f>N46+AND(Uitslagen!O46&gt;6,Uitslagen!O46&lt;13)</f>
        <v>6</v>
      </c>
      <c r="P46" s="25">
        <f>O46+AND(Uitslagen!P46&gt;6,Uitslagen!P46&lt;13)</f>
        <v>6</v>
      </c>
      <c r="Q46" s="25">
        <f>P46+AND(Uitslagen!Q46&gt;6,Uitslagen!Q46&lt;13)</f>
        <v>6</v>
      </c>
      <c r="R46" s="25">
        <f>Q46+AND(Uitslagen!R46&gt;6,Uitslagen!R46&lt;13)</f>
        <v>7</v>
      </c>
      <c r="S46" s="25">
        <f>R46+AND(Uitslagen!S46&gt;6,Uitslagen!S46&lt;13)</f>
        <v>7</v>
      </c>
      <c r="T46" s="25">
        <f>S46+AND(Uitslagen!T46&gt;6,Uitslagen!T46&lt;13)</f>
        <v>7</v>
      </c>
      <c r="U46" s="25">
        <f>T46+AND(Uitslagen!U46&gt;6,Uitslagen!U46&lt;13)</f>
        <v>7</v>
      </c>
      <c r="V46" s="25">
        <f>U46+AND(Uitslagen!V46&gt;6,Uitslagen!V46&lt;13)</f>
        <v>8</v>
      </c>
      <c r="W46" s="25">
        <f>V46+AND(Uitslagen!W46&gt;6,Uitslagen!W46&lt;13)</f>
        <v>8</v>
      </c>
      <c r="X46" s="25">
        <f>W46+AND(Uitslagen!X46&gt;6,Uitslagen!X46&lt;13)</f>
        <v>9</v>
      </c>
      <c r="Y46" s="25">
        <f>X46+AND(Uitslagen!Y46&gt;6,Uitslagen!Y46&lt;13)</f>
        <v>10</v>
      </c>
      <c r="Z46" s="25">
        <f>Y46+AND(Uitslagen!Z46&gt;6,Uitslagen!Z46&lt;13)</f>
        <v>10</v>
      </c>
      <c r="AA46" s="25">
        <f>Z46+AND(Uitslagen!AA46&gt;6,Uitslagen!AA46&lt;13)</f>
        <v>11</v>
      </c>
      <c r="AB46" s="25">
        <f>AA46+AND(Uitslagen!AB46&gt;6,Uitslagen!AB46&lt;13)</f>
        <v>11</v>
      </c>
    </row>
    <row r="47" spans="1:28" x14ac:dyDescent="0.25">
      <c r="A47" s="278"/>
      <c r="B47" s="24" t="str">
        <f>Uitslagen!B47</f>
        <v>DE PLEZANTE HOEK</v>
      </c>
      <c r="C47" s="25">
        <f>0+AND(Uitslagen!C47&gt;6,Uitslagen!C47&lt;13)</f>
        <v>0</v>
      </c>
      <c r="D47" s="25">
        <f>C47+AND(Uitslagen!D47&gt;6,Uitslagen!D47&lt;13)</f>
        <v>0</v>
      </c>
      <c r="E47" s="25">
        <f>D47+AND(Uitslagen!E47&gt;6,Uitslagen!E47&lt;13)</f>
        <v>1</v>
      </c>
      <c r="F47" s="25">
        <f>E47+AND(Uitslagen!F47&gt;6,Uitslagen!F47&lt;13)</f>
        <v>2</v>
      </c>
      <c r="G47" s="25">
        <f>F47+AND(Uitslagen!G47&gt;6,Uitslagen!G47&lt;13)</f>
        <v>2</v>
      </c>
      <c r="H47" s="25">
        <f>G47+AND(Uitslagen!H47&gt;6,Uitslagen!H47&lt;13)</f>
        <v>2</v>
      </c>
      <c r="I47" s="25">
        <f>H47+AND(Uitslagen!I47&gt;6,Uitslagen!I47&lt;13)</f>
        <v>2</v>
      </c>
      <c r="J47" s="25">
        <f>I47+AND(Uitslagen!J47&gt;6,Uitslagen!J47&lt;13)</f>
        <v>2</v>
      </c>
      <c r="K47" s="25">
        <f>J47+AND(Uitslagen!K47&gt;6,Uitslagen!K47&lt;13)</f>
        <v>2</v>
      </c>
      <c r="L47" s="25">
        <f>K47+AND(Uitslagen!L47&gt;6,Uitslagen!L47&lt;13)</f>
        <v>2</v>
      </c>
      <c r="M47" s="25">
        <f>L47+AND(Uitslagen!M47&gt;6,Uitslagen!M47&lt;13)</f>
        <v>2</v>
      </c>
      <c r="N47" s="25">
        <f>M47+AND(Uitslagen!N47&gt;6,Uitslagen!N47&lt;13)</f>
        <v>2</v>
      </c>
      <c r="O47" s="25">
        <f>N47+AND(Uitslagen!O47&gt;6,Uitslagen!O47&lt;13)</f>
        <v>2</v>
      </c>
      <c r="P47" s="25">
        <f>O47+AND(Uitslagen!P47&gt;6,Uitslagen!P47&lt;13)</f>
        <v>2</v>
      </c>
      <c r="Q47" s="25">
        <f>P47+AND(Uitslagen!Q47&gt;6,Uitslagen!Q47&lt;13)</f>
        <v>2</v>
      </c>
      <c r="R47" s="25">
        <f>Q47+AND(Uitslagen!R47&gt;6,Uitslagen!R47&lt;13)</f>
        <v>2</v>
      </c>
      <c r="S47" s="25">
        <f>R47+AND(Uitslagen!S47&gt;6,Uitslagen!S47&lt;13)</f>
        <v>2</v>
      </c>
      <c r="T47" s="25">
        <f>S47+AND(Uitslagen!T47&gt;6,Uitslagen!T47&lt;13)</f>
        <v>2</v>
      </c>
      <c r="U47" s="25">
        <f>T47+AND(Uitslagen!U47&gt;6,Uitslagen!U47&lt;13)</f>
        <v>2</v>
      </c>
      <c r="V47" s="25">
        <f>U47+AND(Uitslagen!V47&gt;6,Uitslagen!V47&lt;13)</f>
        <v>2</v>
      </c>
      <c r="W47" s="25">
        <f>V47+AND(Uitslagen!W47&gt;6,Uitslagen!W47&lt;13)</f>
        <v>2</v>
      </c>
      <c r="X47" s="25">
        <f>W47+AND(Uitslagen!X47&gt;6,Uitslagen!X47&lt;13)</f>
        <v>2</v>
      </c>
      <c r="Y47" s="25">
        <f>X47+AND(Uitslagen!Y47&gt;6,Uitslagen!Y47&lt;13)</f>
        <v>2</v>
      </c>
      <c r="Z47" s="25">
        <f>Y47+AND(Uitslagen!Z47&gt;6,Uitslagen!Z47&lt;13)</f>
        <v>2</v>
      </c>
      <c r="AA47" s="25">
        <f>Z47+AND(Uitslagen!AA47&gt;6,Uitslagen!AA47&lt;13)</f>
        <v>2</v>
      </c>
      <c r="AB47" s="25">
        <f>AA47+AND(Uitslagen!AB47&gt;6,Uitslagen!AB47&lt;13)</f>
        <v>2</v>
      </c>
    </row>
    <row r="48" spans="1:28" x14ac:dyDescent="0.25">
      <c r="A48" s="278"/>
      <c r="B48" s="24" t="str">
        <f>Uitslagen!B48</f>
        <v>DUVELBOYS</v>
      </c>
      <c r="C48" s="25">
        <f>0+AND(Uitslagen!C48&gt;6,Uitslagen!C48&lt;13)</f>
        <v>1</v>
      </c>
      <c r="D48" s="25">
        <f>C48+AND(Uitslagen!D48&gt;6,Uitslagen!D48&lt;13)</f>
        <v>1</v>
      </c>
      <c r="E48" s="25">
        <f>D48+AND(Uitslagen!E48&gt;6,Uitslagen!E48&lt;13)</f>
        <v>1</v>
      </c>
      <c r="F48" s="25">
        <f>E48+AND(Uitslagen!F48&gt;6,Uitslagen!F48&lt;13)</f>
        <v>1</v>
      </c>
      <c r="G48" s="25">
        <f>F48+AND(Uitslagen!G48&gt;6,Uitslagen!G48&lt;13)</f>
        <v>1</v>
      </c>
      <c r="H48" s="25">
        <f>G48+AND(Uitslagen!H48&gt;6,Uitslagen!H48&lt;13)</f>
        <v>1</v>
      </c>
      <c r="I48" s="25">
        <f>H48+AND(Uitslagen!I48&gt;6,Uitslagen!I48&lt;13)</f>
        <v>2</v>
      </c>
      <c r="J48" s="25">
        <f>I48+AND(Uitslagen!J48&gt;6,Uitslagen!J48&lt;13)</f>
        <v>2</v>
      </c>
      <c r="K48" s="25">
        <f>J48+AND(Uitslagen!K48&gt;6,Uitslagen!K48&lt;13)</f>
        <v>3</v>
      </c>
      <c r="L48" s="25">
        <f>K48+AND(Uitslagen!L48&gt;6,Uitslagen!L48&lt;13)</f>
        <v>4</v>
      </c>
      <c r="M48" s="25">
        <f>L48+AND(Uitslagen!M48&gt;6,Uitslagen!M48&lt;13)</f>
        <v>4</v>
      </c>
      <c r="N48" s="25">
        <f>M48+AND(Uitslagen!N48&gt;6,Uitslagen!N48&lt;13)</f>
        <v>4</v>
      </c>
      <c r="O48" s="25">
        <f>N48+AND(Uitslagen!O48&gt;6,Uitslagen!O48&lt;13)</f>
        <v>4</v>
      </c>
      <c r="P48" s="25">
        <f>O48+AND(Uitslagen!P48&gt;6,Uitslagen!P48&lt;13)</f>
        <v>5</v>
      </c>
      <c r="Q48" s="25">
        <f>P48+AND(Uitslagen!Q48&gt;6,Uitslagen!Q48&lt;13)</f>
        <v>5</v>
      </c>
      <c r="R48" s="25">
        <f>Q48+AND(Uitslagen!R48&gt;6,Uitslagen!R48&lt;13)</f>
        <v>5</v>
      </c>
      <c r="S48" s="25">
        <f>R48+AND(Uitslagen!S48&gt;6,Uitslagen!S48&lt;13)</f>
        <v>5</v>
      </c>
      <c r="T48" s="25">
        <f>S48+AND(Uitslagen!T48&gt;6,Uitslagen!T48&lt;13)</f>
        <v>6</v>
      </c>
      <c r="U48" s="25">
        <f>T48+AND(Uitslagen!U48&gt;6,Uitslagen!U48&lt;13)</f>
        <v>6</v>
      </c>
      <c r="V48" s="25">
        <f>U48+AND(Uitslagen!V48&gt;6,Uitslagen!V48&lt;13)</f>
        <v>7</v>
      </c>
      <c r="W48" s="25">
        <f>V48+AND(Uitslagen!W48&gt;6,Uitslagen!W48&lt;13)</f>
        <v>7</v>
      </c>
      <c r="X48" s="25">
        <f>W48+AND(Uitslagen!X48&gt;6,Uitslagen!X48&lt;13)</f>
        <v>8</v>
      </c>
      <c r="Y48" s="25">
        <f>X48+AND(Uitslagen!Y48&gt;6,Uitslagen!Y48&lt;13)</f>
        <v>8</v>
      </c>
      <c r="Z48" s="25">
        <f>Y48+AND(Uitslagen!Z48&gt;6,Uitslagen!Z48&lt;13)</f>
        <v>8</v>
      </c>
      <c r="AA48" s="25">
        <f>Z48+AND(Uitslagen!AA48&gt;6,Uitslagen!AA48&lt;13)</f>
        <v>8</v>
      </c>
      <c r="AB48" s="25">
        <f>AA48+AND(Uitslagen!AB48&gt;6,Uitslagen!AB48&lt;13)</f>
        <v>8</v>
      </c>
    </row>
    <row r="49" spans="1:28" x14ac:dyDescent="0.25">
      <c r="A49" s="278"/>
      <c r="B49" s="24" t="str">
        <f>Uitslagen!B49</f>
        <v>FAUSSE KEU</v>
      </c>
      <c r="C49" s="25">
        <f>0+AND(Uitslagen!C49&gt;6,Uitslagen!C49&lt;13)</f>
        <v>1</v>
      </c>
      <c r="D49" s="25">
        <f>C49+AND(Uitslagen!D49&gt;6,Uitslagen!D49&lt;13)</f>
        <v>2</v>
      </c>
      <c r="E49" s="25">
        <f>D49+AND(Uitslagen!E49&gt;6,Uitslagen!E49&lt;13)</f>
        <v>2</v>
      </c>
      <c r="F49" s="25">
        <f>E49+AND(Uitslagen!F49&gt;6,Uitslagen!F49&lt;13)</f>
        <v>2</v>
      </c>
      <c r="G49" s="25">
        <f>F49+AND(Uitslagen!G49&gt;6,Uitslagen!G49&lt;13)</f>
        <v>2</v>
      </c>
      <c r="H49" s="25">
        <f>G49+AND(Uitslagen!H49&gt;6,Uitslagen!H49&lt;13)</f>
        <v>2</v>
      </c>
      <c r="I49" s="25">
        <f>H49+AND(Uitslagen!I49&gt;6,Uitslagen!I49&lt;13)</f>
        <v>2</v>
      </c>
      <c r="J49" s="25">
        <f>I49+AND(Uitslagen!J49&gt;6,Uitslagen!J49&lt;13)</f>
        <v>2</v>
      </c>
      <c r="K49" s="25">
        <f>J49+AND(Uitslagen!K49&gt;6,Uitslagen!K49&lt;13)</f>
        <v>2</v>
      </c>
      <c r="L49" s="25">
        <f>K49+AND(Uitslagen!L49&gt;6,Uitslagen!L49&lt;13)</f>
        <v>2</v>
      </c>
      <c r="M49" s="25">
        <f>L49+AND(Uitslagen!M49&gt;6,Uitslagen!M49&lt;13)</f>
        <v>2</v>
      </c>
      <c r="N49" s="25">
        <f>M49+AND(Uitslagen!N49&gt;6,Uitslagen!N49&lt;13)</f>
        <v>2</v>
      </c>
      <c r="O49" s="25">
        <f>N49+AND(Uitslagen!O49&gt;6,Uitslagen!O49&lt;13)</f>
        <v>2</v>
      </c>
      <c r="P49" s="25">
        <f>O49+AND(Uitslagen!P49&gt;6,Uitslagen!P49&lt;13)</f>
        <v>2</v>
      </c>
      <c r="Q49" s="25">
        <f>P49+AND(Uitslagen!Q49&gt;6,Uitslagen!Q49&lt;13)</f>
        <v>2</v>
      </c>
      <c r="R49" s="25">
        <f>Q49+AND(Uitslagen!R49&gt;6,Uitslagen!R49&lt;13)</f>
        <v>3</v>
      </c>
      <c r="S49" s="25">
        <f>R49+AND(Uitslagen!S49&gt;6,Uitslagen!S49&lt;13)</f>
        <v>3</v>
      </c>
      <c r="T49" s="25">
        <f>S49+AND(Uitslagen!T49&gt;6,Uitslagen!T49&lt;13)</f>
        <v>4</v>
      </c>
      <c r="U49" s="25">
        <f>T49+AND(Uitslagen!U49&gt;6,Uitslagen!U49&lt;13)</f>
        <v>4</v>
      </c>
      <c r="V49" s="25">
        <f>U49+AND(Uitslagen!V49&gt;6,Uitslagen!V49&lt;13)</f>
        <v>4</v>
      </c>
      <c r="W49" s="25">
        <f>V49+AND(Uitslagen!W49&gt;6,Uitslagen!W49&lt;13)</f>
        <v>4</v>
      </c>
      <c r="X49" s="25">
        <f>W49+AND(Uitslagen!X49&gt;6,Uitslagen!X49&lt;13)</f>
        <v>4</v>
      </c>
      <c r="Y49" s="25">
        <f>X49+AND(Uitslagen!Y49&gt;6,Uitslagen!Y49&lt;13)</f>
        <v>4</v>
      </c>
      <c r="Z49" s="25">
        <f>Y49+AND(Uitslagen!Z49&gt;6,Uitslagen!Z49&lt;13)</f>
        <v>4</v>
      </c>
      <c r="AA49" s="25">
        <f>Z49+AND(Uitslagen!AA49&gt;6,Uitslagen!AA49&lt;13)</f>
        <v>5</v>
      </c>
      <c r="AB49" s="25">
        <f>AA49+AND(Uitslagen!AB49&gt;6,Uitslagen!AB49&lt;13)</f>
        <v>5</v>
      </c>
    </row>
    <row r="50" spans="1:28" x14ac:dyDescent="0.25">
      <c r="A50" s="278"/>
      <c r="B50" s="24" t="str">
        <f>Uitslagen!B50</f>
        <v>HET WIEL 2</v>
      </c>
      <c r="C50" s="25">
        <f>0+AND(Uitslagen!C50&gt;6,Uitslagen!C50&lt;13)</f>
        <v>0</v>
      </c>
      <c r="D50" s="25">
        <f>C50+AND(Uitslagen!D50&gt;6,Uitslagen!D50&lt;13)</f>
        <v>0</v>
      </c>
      <c r="E50" s="25">
        <f>D50+AND(Uitslagen!E50&gt;6,Uitslagen!E50&lt;13)</f>
        <v>1</v>
      </c>
      <c r="F50" s="25">
        <f>E50+AND(Uitslagen!F50&gt;6,Uitslagen!F50&lt;13)</f>
        <v>2</v>
      </c>
      <c r="G50" s="25">
        <f>F50+AND(Uitslagen!G50&gt;6,Uitslagen!G50&lt;13)</f>
        <v>3</v>
      </c>
      <c r="H50" s="25">
        <f>G50+AND(Uitslagen!H50&gt;6,Uitslagen!H50&lt;13)</f>
        <v>3</v>
      </c>
      <c r="I50" s="25">
        <f>H50+AND(Uitslagen!I50&gt;6,Uitslagen!I50&lt;13)</f>
        <v>3</v>
      </c>
      <c r="J50" s="25">
        <f>I50+AND(Uitslagen!J50&gt;6,Uitslagen!J50&lt;13)</f>
        <v>3</v>
      </c>
      <c r="K50" s="25">
        <f>J50+AND(Uitslagen!K50&gt;6,Uitslagen!K50&lt;13)</f>
        <v>4</v>
      </c>
      <c r="L50" s="25">
        <f>K50+AND(Uitslagen!L50&gt;6,Uitslagen!L50&lt;13)</f>
        <v>5</v>
      </c>
      <c r="M50" s="25">
        <f>L50+AND(Uitslagen!M50&gt;6,Uitslagen!M50&lt;13)</f>
        <v>6</v>
      </c>
      <c r="N50" s="25">
        <f>M50+AND(Uitslagen!N50&gt;6,Uitslagen!N50&lt;13)</f>
        <v>7</v>
      </c>
      <c r="O50" s="25">
        <f>N50+AND(Uitslagen!O50&gt;6,Uitslagen!O50&lt;13)</f>
        <v>7</v>
      </c>
      <c r="P50" s="25">
        <f>O50+AND(Uitslagen!P50&gt;6,Uitslagen!P50&lt;13)</f>
        <v>8</v>
      </c>
      <c r="Q50" s="25">
        <f>P50+AND(Uitslagen!Q50&gt;6,Uitslagen!Q50&lt;13)</f>
        <v>9</v>
      </c>
      <c r="R50" s="25">
        <f>Q50+AND(Uitslagen!R50&gt;6,Uitslagen!R50&lt;13)</f>
        <v>10</v>
      </c>
      <c r="S50" s="25">
        <f>R50+AND(Uitslagen!S50&gt;6,Uitslagen!S50&lt;13)</f>
        <v>10</v>
      </c>
      <c r="T50" s="25">
        <f>S50+AND(Uitslagen!T50&gt;6,Uitslagen!T50&lt;13)</f>
        <v>11</v>
      </c>
      <c r="U50" s="25">
        <f>T50+AND(Uitslagen!U50&gt;6,Uitslagen!U50&lt;13)</f>
        <v>11</v>
      </c>
      <c r="V50" s="25">
        <f>U50+AND(Uitslagen!V50&gt;6,Uitslagen!V50&lt;13)</f>
        <v>11</v>
      </c>
      <c r="W50" s="25">
        <f>V50+AND(Uitslagen!W50&gt;6,Uitslagen!W50&lt;13)</f>
        <v>11</v>
      </c>
      <c r="X50" s="25">
        <f>W50+AND(Uitslagen!X50&gt;6,Uitslagen!X50&lt;13)</f>
        <v>11</v>
      </c>
      <c r="Y50" s="25">
        <f>X50+AND(Uitslagen!Y50&gt;6,Uitslagen!Y50&lt;13)</f>
        <v>12</v>
      </c>
      <c r="Z50" s="25">
        <f>Y50+AND(Uitslagen!Z50&gt;6,Uitslagen!Z50&lt;13)</f>
        <v>13</v>
      </c>
      <c r="AA50" s="25">
        <f>Z50+AND(Uitslagen!AA50&gt;6,Uitslagen!AA50&lt;13)</f>
        <v>14</v>
      </c>
      <c r="AB50" s="25">
        <f>AA50+AND(Uitslagen!AB50&gt;6,Uitslagen!AB50&lt;13)</f>
        <v>14</v>
      </c>
    </row>
    <row r="51" spans="1:28" x14ac:dyDescent="0.25">
      <c r="A51" s="278"/>
      <c r="B51" s="24" t="str">
        <f>Uitslagen!B51</f>
        <v>KA 3</v>
      </c>
      <c r="C51" s="25">
        <f>0+AND(Uitslagen!C51&gt;6,Uitslagen!C51&lt;13)</f>
        <v>0</v>
      </c>
      <c r="D51" s="25">
        <f>C51+AND(Uitslagen!D51&gt;6,Uitslagen!D51&lt;13)</f>
        <v>0</v>
      </c>
      <c r="E51" s="25">
        <f>D51+AND(Uitslagen!E51&gt;6,Uitslagen!E51&lt;13)</f>
        <v>0</v>
      </c>
      <c r="F51" s="25">
        <f>E51+AND(Uitslagen!F51&gt;6,Uitslagen!F51&lt;13)</f>
        <v>0</v>
      </c>
      <c r="G51" s="25">
        <f>F51+AND(Uitslagen!G51&gt;6,Uitslagen!G51&lt;13)</f>
        <v>0</v>
      </c>
      <c r="H51" s="25">
        <f>G51+AND(Uitslagen!H51&gt;6,Uitslagen!H51&lt;13)</f>
        <v>0</v>
      </c>
      <c r="I51" s="25">
        <f>H51+AND(Uitslagen!I51&gt;6,Uitslagen!I51&lt;13)</f>
        <v>0</v>
      </c>
      <c r="J51" s="25">
        <f>I51+AND(Uitslagen!J51&gt;6,Uitslagen!J51&lt;13)</f>
        <v>0</v>
      </c>
      <c r="K51" s="25">
        <f>J51+AND(Uitslagen!K51&gt;6,Uitslagen!K51&lt;13)</f>
        <v>0</v>
      </c>
      <c r="L51" s="25">
        <f>K51+AND(Uitslagen!L51&gt;6,Uitslagen!L51&lt;13)</f>
        <v>0</v>
      </c>
      <c r="M51" s="25">
        <f>L51+AND(Uitslagen!M51&gt;6,Uitslagen!M51&lt;13)</f>
        <v>0</v>
      </c>
      <c r="N51" s="25">
        <f>M51+AND(Uitslagen!N51&gt;6,Uitslagen!N51&lt;13)</f>
        <v>0</v>
      </c>
      <c r="O51" s="25">
        <f>N51+AND(Uitslagen!O51&gt;6,Uitslagen!O51&lt;13)</f>
        <v>0</v>
      </c>
      <c r="P51" s="25">
        <f>O51+AND(Uitslagen!P51&gt;6,Uitslagen!P51&lt;13)</f>
        <v>0</v>
      </c>
      <c r="Q51" s="25">
        <f>P51+AND(Uitslagen!Q51&gt;6,Uitslagen!Q51&lt;13)</f>
        <v>0</v>
      </c>
      <c r="R51" s="25">
        <f>Q51+AND(Uitslagen!R51&gt;6,Uitslagen!R51&lt;13)</f>
        <v>0</v>
      </c>
      <c r="S51" s="25">
        <f>R51+AND(Uitslagen!S51&gt;6,Uitslagen!S51&lt;13)</f>
        <v>1</v>
      </c>
      <c r="T51" s="25">
        <f>S51+AND(Uitslagen!T51&gt;6,Uitslagen!T51&lt;13)</f>
        <v>1</v>
      </c>
      <c r="U51" s="25">
        <f>T51+AND(Uitslagen!U51&gt;6,Uitslagen!U51&lt;13)</f>
        <v>1</v>
      </c>
      <c r="V51" s="25">
        <f>U51+AND(Uitslagen!V51&gt;6,Uitslagen!V51&lt;13)</f>
        <v>1</v>
      </c>
      <c r="W51" s="25">
        <f>V51+AND(Uitslagen!W51&gt;6,Uitslagen!W51&lt;13)</f>
        <v>1</v>
      </c>
      <c r="X51" s="25">
        <f>W51+AND(Uitslagen!X51&gt;6,Uitslagen!X51&lt;13)</f>
        <v>2</v>
      </c>
      <c r="Y51" s="25">
        <f>X51+AND(Uitslagen!Y51&gt;6,Uitslagen!Y51&lt;13)</f>
        <v>2</v>
      </c>
      <c r="Z51" s="25">
        <f>Y51+AND(Uitslagen!Z51&gt;6,Uitslagen!Z51&lt;13)</f>
        <v>2</v>
      </c>
      <c r="AA51" s="25">
        <f>Z51+AND(Uitslagen!AA51&gt;6,Uitslagen!AA51&lt;13)</f>
        <v>3</v>
      </c>
      <c r="AB51" s="25">
        <f>AA51+AND(Uitslagen!AB51&gt;6,Uitslagen!AB51&lt;13)</f>
        <v>3</v>
      </c>
    </row>
    <row r="52" spans="1:28" x14ac:dyDescent="0.25">
      <c r="A52" s="278"/>
      <c r="B52" s="24" t="str">
        <f>Uitslagen!B52</f>
        <v>KALFORT SPORTIF 5</v>
      </c>
      <c r="C52" s="25">
        <f>0+AND(Uitslagen!C52&gt;6,Uitslagen!C52&lt;13)</f>
        <v>0</v>
      </c>
      <c r="D52" s="25">
        <f>C52+AND(Uitslagen!D52&gt;6,Uitslagen!D52&lt;13)</f>
        <v>1</v>
      </c>
      <c r="E52" s="25">
        <f>D52+AND(Uitslagen!E52&gt;6,Uitslagen!E52&lt;13)</f>
        <v>2</v>
      </c>
      <c r="F52" s="25">
        <f>E52+AND(Uitslagen!F52&gt;6,Uitslagen!F52&lt;13)</f>
        <v>2</v>
      </c>
      <c r="G52" s="25">
        <f>F52+AND(Uitslagen!G52&gt;6,Uitslagen!G52&lt;13)</f>
        <v>3</v>
      </c>
      <c r="H52" s="25">
        <f>G52+AND(Uitslagen!H52&gt;6,Uitslagen!H52&lt;13)</f>
        <v>4</v>
      </c>
      <c r="I52" s="25">
        <f>H52+AND(Uitslagen!I52&gt;6,Uitslagen!I52&lt;13)</f>
        <v>4</v>
      </c>
      <c r="J52" s="25">
        <f>I52+AND(Uitslagen!J52&gt;6,Uitslagen!J52&lt;13)</f>
        <v>4</v>
      </c>
      <c r="K52" s="25">
        <f>J52+AND(Uitslagen!K52&gt;6,Uitslagen!K52&lt;13)</f>
        <v>4</v>
      </c>
      <c r="L52" s="25">
        <f>K52+AND(Uitslagen!L52&gt;6,Uitslagen!L52&lt;13)</f>
        <v>4</v>
      </c>
      <c r="M52" s="25">
        <f>L52+AND(Uitslagen!M52&gt;6,Uitslagen!M52&lt;13)</f>
        <v>5</v>
      </c>
      <c r="N52" s="25">
        <f>M52+AND(Uitslagen!N52&gt;6,Uitslagen!N52&lt;13)</f>
        <v>6</v>
      </c>
      <c r="O52" s="25">
        <f>N52+AND(Uitslagen!O52&gt;6,Uitslagen!O52&lt;13)</f>
        <v>6</v>
      </c>
      <c r="P52" s="25">
        <f>O52+AND(Uitslagen!P52&gt;6,Uitslagen!P52&lt;13)</f>
        <v>6</v>
      </c>
      <c r="Q52" s="25">
        <f>P52+AND(Uitslagen!Q52&gt;6,Uitslagen!Q52&lt;13)</f>
        <v>6</v>
      </c>
      <c r="R52" s="25">
        <f>Q52+AND(Uitslagen!R52&gt;6,Uitslagen!R52&lt;13)</f>
        <v>6</v>
      </c>
      <c r="S52" s="25">
        <f>R52+AND(Uitslagen!S52&gt;6,Uitslagen!S52&lt;13)</f>
        <v>6</v>
      </c>
      <c r="T52" s="25">
        <f>S52+AND(Uitslagen!T52&gt;6,Uitslagen!T52&lt;13)</f>
        <v>6</v>
      </c>
      <c r="U52" s="25">
        <f>T52+AND(Uitslagen!U52&gt;6,Uitslagen!U52&lt;13)</f>
        <v>7</v>
      </c>
      <c r="V52" s="25">
        <f>U52+AND(Uitslagen!V52&gt;6,Uitslagen!V52&lt;13)</f>
        <v>8</v>
      </c>
      <c r="W52" s="25">
        <f>V52+AND(Uitslagen!W52&gt;6,Uitslagen!W52&lt;13)</f>
        <v>8</v>
      </c>
      <c r="X52" s="25">
        <f>W52+AND(Uitslagen!X52&gt;6,Uitslagen!X52&lt;13)</f>
        <v>8</v>
      </c>
      <c r="Y52" s="25">
        <f>X52+AND(Uitslagen!Y52&gt;6,Uitslagen!Y52&lt;13)</f>
        <v>8</v>
      </c>
      <c r="Z52" s="25">
        <f>Y52+AND(Uitslagen!Z52&gt;6,Uitslagen!Z52&lt;13)</f>
        <v>8</v>
      </c>
      <c r="AA52" s="25">
        <f>Z52+AND(Uitslagen!AA52&gt;6,Uitslagen!AA52&lt;13)</f>
        <v>8</v>
      </c>
      <c r="AB52" s="25">
        <f>AA52+AND(Uitslagen!AB52&gt;6,Uitslagen!AB52&lt;13)</f>
        <v>8</v>
      </c>
    </row>
    <row r="53" spans="1:28" x14ac:dyDescent="0.25">
      <c r="A53" s="278"/>
      <c r="B53" s="24" t="str">
        <f>Uitslagen!B53</f>
        <v>KALFORT SPORTIF 6</v>
      </c>
      <c r="C53" s="25">
        <f>0+AND(Uitslagen!C53&gt;6,Uitslagen!C53&lt;13)</f>
        <v>1</v>
      </c>
      <c r="D53" s="25">
        <f>C53+AND(Uitslagen!D53&gt;6,Uitslagen!D53&lt;13)</f>
        <v>2</v>
      </c>
      <c r="E53" s="25">
        <f>D53+AND(Uitslagen!E53&gt;6,Uitslagen!E53&lt;13)</f>
        <v>3</v>
      </c>
      <c r="F53" s="25">
        <f>E53+AND(Uitslagen!F53&gt;6,Uitslagen!F53&lt;13)</f>
        <v>4</v>
      </c>
      <c r="G53" s="25">
        <f>F53+AND(Uitslagen!G53&gt;6,Uitslagen!G53&lt;13)</f>
        <v>4</v>
      </c>
      <c r="H53" s="25">
        <f>G53+AND(Uitslagen!H53&gt;6,Uitslagen!H53&lt;13)</f>
        <v>5</v>
      </c>
      <c r="I53" s="25">
        <f>H53+AND(Uitslagen!I53&gt;6,Uitslagen!I53&lt;13)</f>
        <v>6</v>
      </c>
      <c r="J53" s="25">
        <f>I53+AND(Uitslagen!J53&gt;6,Uitslagen!J53&lt;13)</f>
        <v>6</v>
      </c>
      <c r="K53" s="25">
        <f>J53+AND(Uitslagen!K53&gt;6,Uitslagen!K53&lt;13)</f>
        <v>6</v>
      </c>
      <c r="L53" s="25">
        <f>K53+AND(Uitslagen!L53&gt;6,Uitslagen!L53&lt;13)</f>
        <v>6</v>
      </c>
      <c r="M53" s="25">
        <f>L53+AND(Uitslagen!M53&gt;6,Uitslagen!M53&lt;13)</f>
        <v>6</v>
      </c>
      <c r="N53" s="25">
        <f>M53+AND(Uitslagen!N53&gt;6,Uitslagen!N53&lt;13)</f>
        <v>6</v>
      </c>
      <c r="O53" s="25">
        <f>N53+AND(Uitslagen!O53&gt;6,Uitslagen!O53&lt;13)</f>
        <v>6</v>
      </c>
      <c r="P53" s="25">
        <f>O53+AND(Uitslagen!P53&gt;6,Uitslagen!P53&lt;13)</f>
        <v>7</v>
      </c>
      <c r="Q53" s="25">
        <f>P53+AND(Uitslagen!Q53&gt;6,Uitslagen!Q53&lt;13)</f>
        <v>8</v>
      </c>
      <c r="R53" s="25">
        <f>Q53+AND(Uitslagen!R53&gt;6,Uitslagen!R53&lt;13)</f>
        <v>9</v>
      </c>
      <c r="S53" s="25">
        <f>R53+AND(Uitslagen!S53&gt;6,Uitslagen!S53&lt;13)</f>
        <v>10</v>
      </c>
      <c r="T53" s="25">
        <f>S53+AND(Uitslagen!T53&gt;6,Uitslagen!T53&lt;13)</f>
        <v>10</v>
      </c>
      <c r="U53" s="25">
        <f>T53+AND(Uitslagen!U53&gt;6,Uitslagen!U53&lt;13)</f>
        <v>11</v>
      </c>
      <c r="V53" s="25">
        <f>U53+AND(Uitslagen!V53&gt;6,Uitslagen!V53&lt;13)</f>
        <v>12</v>
      </c>
      <c r="W53" s="25">
        <f>V53+AND(Uitslagen!W53&gt;6,Uitslagen!W53&lt;13)</f>
        <v>12</v>
      </c>
      <c r="X53" s="25">
        <f>W53+AND(Uitslagen!X53&gt;6,Uitslagen!X53&lt;13)</f>
        <v>12</v>
      </c>
      <c r="Y53" s="25">
        <f>X53+AND(Uitslagen!Y53&gt;6,Uitslagen!Y53&lt;13)</f>
        <v>13</v>
      </c>
      <c r="Z53" s="25">
        <f>Y53+AND(Uitslagen!Z53&gt;6,Uitslagen!Z53&lt;13)</f>
        <v>14</v>
      </c>
      <c r="AA53" s="25">
        <f>Z53+AND(Uitslagen!AA53&gt;6,Uitslagen!AA53&lt;13)</f>
        <v>14</v>
      </c>
      <c r="AB53" s="25">
        <f>AA53+AND(Uitslagen!AB53&gt;6,Uitslagen!AB53&lt;13)</f>
        <v>14</v>
      </c>
    </row>
    <row r="54" spans="1:28" x14ac:dyDescent="0.25">
      <c r="A54" s="278"/>
      <c r="B54" s="24" t="str">
        <f>Uitslagen!B54</f>
        <v>STAPPES</v>
      </c>
      <c r="C54" s="25">
        <f>0+AND(Uitslagen!C54&gt;6,Uitslagen!C54&lt;13)</f>
        <v>0</v>
      </c>
      <c r="D54" s="25">
        <f>C54+AND(Uitslagen!D54&gt;6,Uitslagen!D54&lt;13)</f>
        <v>1</v>
      </c>
      <c r="E54" s="25">
        <f>D54+AND(Uitslagen!E54&gt;6,Uitslagen!E54&lt;13)</f>
        <v>2</v>
      </c>
      <c r="F54" s="25">
        <f>E54+AND(Uitslagen!F54&gt;6,Uitslagen!F54&lt;13)</f>
        <v>3</v>
      </c>
      <c r="G54" s="25">
        <f>F54+AND(Uitslagen!G54&gt;6,Uitslagen!G54&lt;13)</f>
        <v>3</v>
      </c>
      <c r="H54" s="25">
        <f>G54+AND(Uitslagen!H54&gt;6,Uitslagen!H54&lt;13)</f>
        <v>3</v>
      </c>
      <c r="I54" s="25">
        <f>H54+AND(Uitslagen!I54&gt;6,Uitslagen!I54&lt;13)</f>
        <v>3</v>
      </c>
      <c r="J54" s="25">
        <f>I54+AND(Uitslagen!J54&gt;6,Uitslagen!J54&lt;13)</f>
        <v>3</v>
      </c>
      <c r="K54" s="25">
        <f>J54+AND(Uitslagen!K54&gt;6,Uitslagen!K54&lt;13)</f>
        <v>3</v>
      </c>
      <c r="L54" s="25">
        <f>K54+AND(Uitslagen!L54&gt;6,Uitslagen!L54&lt;13)</f>
        <v>3</v>
      </c>
      <c r="M54" s="25">
        <f>L54+AND(Uitslagen!M54&gt;6,Uitslagen!M54&lt;13)</f>
        <v>4</v>
      </c>
      <c r="N54" s="25">
        <f>M54+AND(Uitslagen!N54&gt;6,Uitslagen!N54&lt;13)</f>
        <v>4</v>
      </c>
      <c r="O54" s="25">
        <f>N54+AND(Uitslagen!O54&gt;6,Uitslagen!O54&lt;13)</f>
        <v>4</v>
      </c>
      <c r="P54" s="25">
        <f>O54+AND(Uitslagen!P54&gt;6,Uitslagen!P54&lt;13)</f>
        <v>4</v>
      </c>
      <c r="Q54" s="25">
        <f>P54+AND(Uitslagen!Q54&gt;6,Uitslagen!Q54&lt;13)</f>
        <v>5</v>
      </c>
      <c r="R54" s="25">
        <f>Q54+AND(Uitslagen!R54&gt;6,Uitslagen!R54&lt;13)</f>
        <v>5</v>
      </c>
      <c r="S54" s="25">
        <f>R54+AND(Uitslagen!S54&gt;6,Uitslagen!S54&lt;13)</f>
        <v>6</v>
      </c>
      <c r="T54" s="25">
        <f>S54+AND(Uitslagen!T54&gt;6,Uitslagen!T54&lt;13)</f>
        <v>7</v>
      </c>
      <c r="U54" s="25">
        <f>T54+AND(Uitslagen!U54&gt;6,Uitslagen!U54&lt;13)</f>
        <v>7</v>
      </c>
      <c r="V54" s="25">
        <f>U54+AND(Uitslagen!V54&gt;6,Uitslagen!V54&lt;13)</f>
        <v>7</v>
      </c>
      <c r="W54" s="25">
        <f>V54+AND(Uitslagen!W54&gt;6,Uitslagen!W54&lt;13)</f>
        <v>7</v>
      </c>
      <c r="X54" s="25">
        <f>W54+AND(Uitslagen!X54&gt;6,Uitslagen!X54&lt;13)</f>
        <v>8</v>
      </c>
      <c r="Y54" s="25">
        <f>X54+AND(Uitslagen!Y54&gt;6,Uitslagen!Y54&lt;13)</f>
        <v>8</v>
      </c>
      <c r="Z54" s="25">
        <f>Y54+AND(Uitslagen!Z54&gt;6,Uitslagen!Z54&lt;13)</f>
        <v>8</v>
      </c>
      <c r="AA54" s="25">
        <f>Z54+AND(Uitslagen!AA54&gt;6,Uitslagen!AA54&lt;13)</f>
        <v>8</v>
      </c>
      <c r="AB54" s="25">
        <f>AA54+AND(Uitslagen!AB54&gt;6,Uitslagen!AB54&lt;13)</f>
        <v>8</v>
      </c>
    </row>
    <row r="55" spans="1:28" x14ac:dyDescent="0.25">
      <c r="A55" s="278"/>
      <c r="B55" s="24" t="str">
        <f>Uitslagen!B55</f>
        <v>TEN DORPE 4</v>
      </c>
      <c r="C55" s="25">
        <f>0+AND(Uitslagen!C55&gt;6,Uitslagen!C55&lt;13)</f>
        <v>1</v>
      </c>
      <c r="D55" s="25">
        <f>C55+AND(Uitslagen!D55&gt;6,Uitslagen!D55&lt;13)</f>
        <v>2</v>
      </c>
      <c r="E55" s="25">
        <f>D55+AND(Uitslagen!E55&gt;6,Uitslagen!E55&lt;13)</f>
        <v>2</v>
      </c>
      <c r="F55" s="25">
        <f>E55+AND(Uitslagen!F55&gt;6,Uitslagen!F55&lt;13)</f>
        <v>3</v>
      </c>
      <c r="G55" s="25">
        <f>F55+AND(Uitslagen!G55&gt;6,Uitslagen!G55&lt;13)</f>
        <v>4</v>
      </c>
      <c r="H55" s="25">
        <f>G55+AND(Uitslagen!H55&gt;6,Uitslagen!H55&lt;13)</f>
        <v>5</v>
      </c>
      <c r="I55" s="25">
        <f>H55+AND(Uitslagen!I55&gt;6,Uitslagen!I55&lt;13)</f>
        <v>6</v>
      </c>
      <c r="J55" s="25">
        <f>I55+AND(Uitslagen!J55&gt;6,Uitslagen!J55&lt;13)</f>
        <v>6</v>
      </c>
      <c r="K55" s="25">
        <f>J55+AND(Uitslagen!K55&gt;6,Uitslagen!K55&lt;13)</f>
        <v>7</v>
      </c>
      <c r="L55" s="25">
        <f>K55+AND(Uitslagen!L55&gt;6,Uitslagen!L55&lt;13)</f>
        <v>7</v>
      </c>
      <c r="M55" s="25">
        <f>L55+AND(Uitslagen!M55&gt;6,Uitslagen!M55&lt;13)</f>
        <v>8</v>
      </c>
      <c r="N55" s="25">
        <f>M55+AND(Uitslagen!N55&gt;6,Uitslagen!N55&lt;13)</f>
        <v>8</v>
      </c>
      <c r="O55" s="25">
        <f>N55+AND(Uitslagen!O55&gt;6,Uitslagen!O55&lt;13)</f>
        <v>8</v>
      </c>
      <c r="P55" s="25">
        <f>O55+AND(Uitslagen!P55&gt;6,Uitslagen!P55&lt;13)</f>
        <v>9</v>
      </c>
      <c r="Q55" s="25">
        <f>P55+AND(Uitslagen!Q55&gt;6,Uitslagen!Q55&lt;13)</f>
        <v>9</v>
      </c>
      <c r="R55" s="25">
        <f>Q55+AND(Uitslagen!R55&gt;6,Uitslagen!R55&lt;13)</f>
        <v>9</v>
      </c>
      <c r="S55" s="25">
        <f>R55+AND(Uitslagen!S55&gt;6,Uitslagen!S55&lt;13)</f>
        <v>10</v>
      </c>
      <c r="T55" s="25">
        <f>S55+AND(Uitslagen!T55&gt;6,Uitslagen!T55&lt;13)</f>
        <v>11</v>
      </c>
      <c r="U55" s="25">
        <f>T55+AND(Uitslagen!U55&gt;6,Uitslagen!U55&lt;13)</f>
        <v>12</v>
      </c>
      <c r="V55" s="25">
        <f>U55+AND(Uitslagen!V55&gt;6,Uitslagen!V55&lt;13)</f>
        <v>13</v>
      </c>
      <c r="W55" s="25">
        <f>V55+AND(Uitslagen!W55&gt;6,Uitslagen!W55&lt;13)</f>
        <v>13</v>
      </c>
      <c r="X55" s="25">
        <f>W55+AND(Uitslagen!X55&gt;6,Uitslagen!X55&lt;13)</f>
        <v>14</v>
      </c>
      <c r="Y55" s="25">
        <f>X55+AND(Uitslagen!Y55&gt;6,Uitslagen!Y55&lt;13)</f>
        <v>15</v>
      </c>
      <c r="Z55" s="25">
        <f>Y55+AND(Uitslagen!Z55&gt;6,Uitslagen!Z55&lt;13)</f>
        <v>16</v>
      </c>
      <c r="AA55" s="25">
        <f>Z55+AND(Uitslagen!AA55&gt;6,Uitslagen!AA55&lt;13)</f>
        <v>17</v>
      </c>
      <c r="AB55" s="25">
        <f>AA55+AND(Uitslagen!AB55&gt;6,Uitslagen!AB55&lt;13)</f>
        <v>17</v>
      </c>
    </row>
  </sheetData>
  <mergeCells count="4">
    <mergeCell ref="A2:A15"/>
    <mergeCell ref="A17:A29"/>
    <mergeCell ref="A31:A42"/>
    <mergeCell ref="A44:A5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AB55"/>
  <sheetViews>
    <sheetView workbookViewId="0">
      <selection activeCell="L35" sqref="L35"/>
    </sheetView>
  </sheetViews>
  <sheetFormatPr defaultColWidth="9.109375" defaultRowHeight="13.2" x14ac:dyDescent="0.25"/>
  <cols>
    <col min="1" max="1" width="5.109375" style="21" customWidth="1"/>
    <col min="2" max="2" width="19.6640625" style="21" bestFit="1" customWidth="1"/>
    <col min="3" max="28" width="4.33203125" style="21" customWidth="1"/>
    <col min="29" max="16384" width="9.109375" style="21"/>
  </cols>
  <sheetData>
    <row r="2" spans="1:28" ht="12.75" customHeight="1" x14ac:dyDescent="0.25">
      <c r="A2" s="278"/>
      <c r="B2" s="24" t="str">
        <f>Uitslagen!B2</f>
        <v>BLACK BOYS 1</v>
      </c>
      <c r="C2" s="25">
        <f>0+(Uitslagen!C2=6)</f>
        <v>0</v>
      </c>
      <c r="D2" s="25">
        <f>C2+(Uitslagen!D2=6)</f>
        <v>0</v>
      </c>
      <c r="E2" s="25">
        <f>D2+(Uitslagen!E2=6)</f>
        <v>0</v>
      </c>
      <c r="F2" s="25">
        <f>E2+(Uitslagen!F2=6)</f>
        <v>0</v>
      </c>
      <c r="G2" s="25">
        <f>F2+(Uitslagen!G2=6)</f>
        <v>0</v>
      </c>
      <c r="H2" s="25">
        <f>G2+(Uitslagen!H2=6)</f>
        <v>0</v>
      </c>
      <c r="I2" s="25">
        <f>H2+(Uitslagen!I2=6)</f>
        <v>0</v>
      </c>
      <c r="J2" s="25">
        <f>I2+(Uitslagen!J2=6)</f>
        <v>0</v>
      </c>
      <c r="K2" s="25">
        <f>J2+(Uitslagen!K2=6)</f>
        <v>0</v>
      </c>
      <c r="L2" s="25">
        <f>K2+(Uitslagen!L2=6)</f>
        <v>0</v>
      </c>
      <c r="M2" s="25">
        <f>L2+(Uitslagen!M2=6)</f>
        <v>0</v>
      </c>
      <c r="N2" s="25">
        <f>M2+(Uitslagen!N2=6)</f>
        <v>0</v>
      </c>
      <c r="O2" s="25">
        <f>N2+(Uitslagen!O2=6)</f>
        <v>1</v>
      </c>
      <c r="P2" s="25">
        <f>O2+(Uitslagen!P2=6)</f>
        <v>1</v>
      </c>
      <c r="Q2" s="25">
        <f>P2+(Uitslagen!Q2=6)</f>
        <v>1</v>
      </c>
      <c r="R2" s="25">
        <f>Q2+(Uitslagen!R2=6)</f>
        <v>1</v>
      </c>
      <c r="S2" s="25">
        <f>R2+(Uitslagen!S2=6)</f>
        <v>1</v>
      </c>
      <c r="T2" s="25">
        <f>S2+(Uitslagen!T2=6)</f>
        <v>1</v>
      </c>
      <c r="U2" s="25">
        <f>T2+(Uitslagen!U2=6)</f>
        <v>1</v>
      </c>
      <c r="V2" s="25">
        <f>U2+(Uitslagen!V2=6)</f>
        <v>1</v>
      </c>
      <c r="W2" s="25">
        <f>V2+(Uitslagen!W2=6)</f>
        <v>1</v>
      </c>
      <c r="X2" s="25">
        <f>W2+(Uitslagen!X2=6)</f>
        <v>2</v>
      </c>
      <c r="Y2" s="25">
        <f>X2+(Uitslagen!Y2=6)</f>
        <v>2</v>
      </c>
      <c r="Z2" s="25">
        <f>Y2+(Uitslagen!Z2=6)</f>
        <v>2</v>
      </c>
      <c r="AA2" s="25">
        <f>Z2+(Uitslagen!AA2=6)</f>
        <v>2</v>
      </c>
      <c r="AB2" s="25">
        <f>AA2+(Uitslagen!AB2=6)</f>
        <v>2</v>
      </c>
    </row>
    <row r="3" spans="1:28" x14ac:dyDescent="0.25">
      <c r="A3" s="278"/>
      <c r="B3" s="24" t="str">
        <f>Uitslagen!B3</f>
        <v>BLACK BOYS 2</v>
      </c>
      <c r="C3" s="25">
        <f>0+(Uitslagen!C3=6)</f>
        <v>0</v>
      </c>
      <c r="D3" s="25">
        <f>C3+(Uitslagen!D3=6)</f>
        <v>0</v>
      </c>
      <c r="E3" s="25">
        <f>D3+(Uitslagen!E3=6)</f>
        <v>0</v>
      </c>
      <c r="F3" s="25">
        <f>E3+(Uitslagen!F3=6)</f>
        <v>0</v>
      </c>
      <c r="G3" s="25">
        <f>F3+(Uitslagen!G3=6)</f>
        <v>0</v>
      </c>
      <c r="H3" s="25">
        <f>G3+(Uitslagen!H3=6)</f>
        <v>0</v>
      </c>
      <c r="I3" s="25">
        <f>H3+(Uitslagen!I3=6)</f>
        <v>0</v>
      </c>
      <c r="J3" s="25">
        <f>I3+(Uitslagen!J3=6)</f>
        <v>0</v>
      </c>
      <c r="K3" s="25">
        <f>J3+(Uitslagen!K3=6)</f>
        <v>0</v>
      </c>
      <c r="L3" s="25">
        <f>K3+(Uitslagen!L3=6)</f>
        <v>0</v>
      </c>
      <c r="M3" s="25">
        <f>L3+(Uitslagen!M3=6)</f>
        <v>0</v>
      </c>
      <c r="N3" s="25">
        <f>M3+(Uitslagen!N3=6)</f>
        <v>0</v>
      </c>
      <c r="O3" s="25">
        <f>N3+(Uitslagen!O3=6)</f>
        <v>0</v>
      </c>
      <c r="P3" s="25">
        <f>O3+(Uitslagen!P3=6)</f>
        <v>0</v>
      </c>
      <c r="Q3" s="25">
        <f>P3+(Uitslagen!Q3=6)</f>
        <v>0</v>
      </c>
      <c r="R3" s="25">
        <f>Q3+(Uitslagen!R3=6)</f>
        <v>0</v>
      </c>
      <c r="S3" s="25">
        <f>R3+(Uitslagen!S3=6)</f>
        <v>0</v>
      </c>
      <c r="T3" s="25">
        <f>S3+(Uitslagen!T3=6)</f>
        <v>0</v>
      </c>
      <c r="U3" s="25">
        <f>T3+(Uitslagen!U3=6)</f>
        <v>0</v>
      </c>
      <c r="V3" s="25">
        <f>U3+(Uitslagen!V3=6)</f>
        <v>0</v>
      </c>
      <c r="W3" s="25">
        <f>V3+(Uitslagen!W3=6)</f>
        <v>0</v>
      </c>
      <c r="X3" s="25">
        <f>W3+(Uitslagen!X3=6)</f>
        <v>0</v>
      </c>
      <c r="Y3" s="25">
        <f>X3+(Uitslagen!Y3=6)</f>
        <v>0</v>
      </c>
      <c r="Z3" s="25">
        <f>Y3+(Uitslagen!Z3=6)</f>
        <v>1</v>
      </c>
      <c r="AA3" s="25">
        <f>Z3+(Uitslagen!AA3=6)</f>
        <v>1</v>
      </c>
      <c r="AB3" s="25">
        <f>AA3+(Uitslagen!AB3=6)</f>
        <v>1</v>
      </c>
    </row>
    <row r="4" spans="1:28" x14ac:dyDescent="0.25">
      <c r="A4" s="278"/>
      <c r="B4" s="24" t="str">
        <f>Uitslagen!B4</f>
        <v>DE PLEKKERS</v>
      </c>
      <c r="C4" s="25">
        <f>0+(Uitslagen!C4=6)</f>
        <v>0</v>
      </c>
      <c r="D4" s="25">
        <f>C4+(Uitslagen!D4=6)</f>
        <v>0</v>
      </c>
      <c r="E4" s="25">
        <f>D4+(Uitslagen!E4=6)</f>
        <v>0</v>
      </c>
      <c r="F4" s="25">
        <f>E4+(Uitslagen!F4=6)</f>
        <v>0</v>
      </c>
      <c r="G4" s="25">
        <f>F4+(Uitslagen!G4=6)</f>
        <v>0</v>
      </c>
      <c r="H4" s="25">
        <f>G4+(Uitslagen!H4=6)</f>
        <v>0</v>
      </c>
      <c r="I4" s="25">
        <f>H4+(Uitslagen!I4=6)</f>
        <v>0</v>
      </c>
      <c r="J4" s="25">
        <f>I4+(Uitslagen!J4=6)</f>
        <v>0</v>
      </c>
      <c r="K4" s="25">
        <f>J4+(Uitslagen!K4=6)</f>
        <v>0</v>
      </c>
      <c r="L4" s="25">
        <f>K4+(Uitslagen!L4=6)</f>
        <v>0</v>
      </c>
      <c r="M4" s="25">
        <f>L4+(Uitslagen!M4=6)</f>
        <v>0</v>
      </c>
      <c r="N4" s="25">
        <f>M4+(Uitslagen!N4=6)</f>
        <v>0</v>
      </c>
      <c r="O4" s="25">
        <f>N4+(Uitslagen!O4=6)</f>
        <v>0</v>
      </c>
      <c r="P4" s="25">
        <f>O4+(Uitslagen!P4=6)</f>
        <v>0</v>
      </c>
      <c r="Q4" s="25">
        <f>P4+(Uitslagen!Q4=6)</f>
        <v>0</v>
      </c>
      <c r="R4" s="25">
        <f>Q4+(Uitslagen!R4=6)</f>
        <v>0</v>
      </c>
      <c r="S4" s="25">
        <f>R4+(Uitslagen!S4=6)</f>
        <v>1</v>
      </c>
      <c r="T4" s="25">
        <f>S4+(Uitslagen!T4=6)</f>
        <v>1</v>
      </c>
      <c r="U4" s="25">
        <f>T4+(Uitslagen!U4=6)</f>
        <v>1</v>
      </c>
      <c r="V4" s="25">
        <f>U4+(Uitslagen!V4=6)</f>
        <v>1</v>
      </c>
      <c r="W4" s="25">
        <f>V4+(Uitslagen!W4=6)</f>
        <v>1</v>
      </c>
      <c r="X4" s="25">
        <f>W4+(Uitslagen!X4=6)</f>
        <v>1</v>
      </c>
      <c r="Y4" s="25">
        <f>X4+(Uitslagen!Y4=6)</f>
        <v>1</v>
      </c>
      <c r="Z4" s="25">
        <f>Y4+(Uitslagen!Z4=6)</f>
        <v>1</v>
      </c>
      <c r="AA4" s="25">
        <f>Z4+(Uitslagen!AA4=6)</f>
        <v>1</v>
      </c>
      <c r="AB4" s="25">
        <f>AA4+(Uitslagen!AB4=6)</f>
        <v>1</v>
      </c>
    </row>
    <row r="5" spans="1:28" x14ac:dyDescent="0.25">
      <c r="A5" s="278"/>
      <c r="B5" s="24" t="str">
        <f>Uitslagen!B5</f>
        <v>DE SLOEBERS 1</v>
      </c>
      <c r="C5" s="25">
        <f>0+(Uitslagen!C5=6)</f>
        <v>0</v>
      </c>
      <c r="D5" s="25">
        <f>C5+(Uitslagen!D5=6)</f>
        <v>0</v>
      </c>
      <c r="E5" s="25">
        <f>D5+(Uitslagen!E5=6)</f>
        <v>0</v>
      </c>
      <c r="F5" s="25">
        <f>E5+(Uitslagen!F5=6)</f>
        <v>1</v>
      </c>
      <c r="G5" s="25">
        <f>F5+(Uitslagen!G5=6)</f>
        <v>1</v>
      </c>
      <c r="H5" s="25">
        <f>G5+(Uitslagen!H5=6)</f>
        <v>1</v>
      </c>
      <c r="I5" s="25">
        <f>H5+(Uitslagen!I5=6)</f>
        <v>1</v>
      </c>
      <c r="J5" s="25">
        <f>I5+(Uitslagen!J5=6)</f>
        <v>1</v>
      </c>
      <c r="K5" s="25">
        <f>J5+(Uitslagen!K5=6)</f>
        <v>1</v>
      </c>
      <c r="L5" s="25">
        <f>K5+(Uitslagen!L5=6)</f>
        <v>1</v>
      </c>
      <c r="M5" s="25">
        <f>L5+(Uitslagen!M5=6)</f>
        <v>1</v>
      </c>
      <c r="N5" s="25">
        <f>M5+(Uitslagen!N5=6)</f>
        <v>1</v>
      </c>
      <c r="O5" s="25">
        <f>N5+(Uitslagen!O5=6)</f>
        <v>1</v>
      </c>
      <c r="P5" s="25">
        <f>O5+(Uitslagen!P5=6)</f>
        <v>1</v>
      </c>
      <c r="Q5" s="25">
        <f>P5+(Uitslagen!Q5=6)</f>
        <v>1</v>
      </c>
      <c r="R5" s="25">
        <f>Q5+(Uitslagen!R5=6)</f>
        <v>1</v>
      </c>
      <c r="S5" s="25">
        <f>R5+(Uitslagen!S5=6)</f>
        <v>1</v>
      </c>
      <c r="T5" s="25">
        <f>S5+(Uitslagen!T5=6)</f>
        <v>1</v>
      </c>
      <c r="U5" s="25">
        <f>T5+(Uitslagen!U5=6)</f>
        <v>1</v>
      </c>
      <c r="V5" s="25">
        <f>U5+(Uitslagen!V5=6)</f>
        <v>1</v>
      </c>
      <c r="W5" s="25">
        <f>V5+(Uitslagen!W5=6)</f>
        <v>2</v>
      </c>
      <c r="X5" s="25">
        <f>W5+(Uitslagen!X5=6)</f>
        <v>2</v>
      </c>
      <c r="Y5" s="25">
        <f>X5+(Uitslagen!Y5=6)</f>
        <v>2</v>
      </c>
      <c r="Z5" s="25">
        <f>Y5+(Uitslagen!Z5=6)</f>
        <v>2</v>
      </c>
      <c r="AA5" s="25">
        <f>Z5+(Uitslagen!AA5=6)</f>
        <v>2</v>
      </c>
      <c r="AB5" s="25">
        <f>AA5+(Uitslagen!AB5=6)</f>
        <v>2</v>
      </c>
    </row>
    <row r="6" spans="1:28" x14ac:dyDescent="0.25">
      <c r="A6" s="278"/>
      <c r="B6" s="24" t="str">
        <f>Uitslagen!B6</f>
        <v>DE SPLINTERS 1</v>
      </c>
      <c r="C6" s="25">
        <f>0+(Uitslagen!C6=6)</f>
        <v>1</v>
      </c>
      <c r="D6" s="25">
        <f>C6+(Uitslagen!D6=6)</f>
        <v>1</v>
      </c>
      <c r="E6" s="25">
        <f>D6+(Uitslagen!E6=6)</f>
        <v>1</v>
      </c>
      <c r="F6" s="25">
        <f>E6+(Uitslagen!F6=6)</f>
        <v>1</v>
      </c>
      <c r="G6" s="25">
        <f>F6+(Uitslagen!G6=6)</f>
        <v>1</v>
      </c>
      <c r="H6" s="25">
        <f>G6+(Uitslagen!H6=6)</f>
        <v>1</v>
      </c>
      <c r="I6" s="25">
        <f>H6+(Uitslagen!I6=6)</f>
        <v>1</v>
      </c>
      <c r="J6" s="25">
        <f>I6+(Uitslagen!J6=6)</f>
        <v>1</v>
      </c>
      <c r="K6" s="25">
        <f>J6+(Uitslagen!K6=6)</f>
        <v>1</v>
      </c>
      <c r="L6" s="25">
        <f>K6+(Uitslagen!L6=6)</f>
        <v>1</v>
      </c>
      <c r="M6" s="25">
        <f>L6+(Uitslagen!M6=6)</f>
        <v>1</v>
      </c>
      <c r="N6" s="25">
        <f>M6+(Uitslagen!N6=6)</f>
        <v>1</v>
      </c>
      <c r="O6" s="25">
        <f>N6+(Uitslagen!O6=6)</f>
        <v>1</v>
      </c>
      <c r="P6" s="25">
        <f>O6+(Uitslagen!P6=6)</f>
        <v>1</v>
      </c>
      <c r="Q6" s="25">
        <f>P6+(Uitslagen!Q6=6)</f>
        <v>1</v>
      </c>
      <c r="R6" s="25">
        <f>Q6+(Uitslagen!R6=6)</f>
        <v>1</v>
      </c>
      <c r="S6" s="25">
        <f>R6+(Uitslagen!S6=6)</f>
        <v>1</v>
      </c>
      <c r="T6" s="25">
        <f>S6+(Uitslagen!T6=6)</f>
        <v>1</v>
      </c>
      <c r="U6" s="25">
        <f>T6+(Uitslagen!U6=6)</f>
        <v>1</v>
      </c>
      <c r="V6" s="25">
        <f>U6+(Uitslagen!V6=6)</f>
        <v>1</v>
      </c>
      <c r="W6" s="25">
        <f>V6+(Uitslagen!W6=6)</f>
        <v>1</v>
      </c>
      <c r="X6" s="25">
        <f>W6+(Uitslagen!X6=6)</f>
        <v>2</v>
      </c>
      <c r="Y6" s="25">
        <f>X6+(Uitslagen!Y6=6)</f>
        <v>2</v>
      </c>
      <c r="Z6" s="25">
        <f>Y6+(Uitslagen!Z6=6)</f>
        <v>3</v>
      </c>
      <c r="AA6" s="25">
        <f>Z6+(Uitslagen!AA6=6)</f>
        <v>3</v>
      </c>
      <c r="AB6" s="25">
        <f>AA6+(Uitslagen!AB6=6)</f>
        <v>3</v>
      </c>
    </row>
    <row r="7" spans="1:28" x14ac:dyDescent="0.25">
      <c r="A7" s="278"/>
      <c r="B7" s="24" t="str">
        <f>Uitslagen!B7</f>
        <v>DEN TIGHEL 1</v>
      </c>
      <c r="C7" s="25">
        <f>0+(Uitslagen!C7=6)</f>
        <v>0</v>
      </c>
      <c r="D7" s="25">
        <f>C7+(Uitslagen!D7=6)</f>
        <v>0</v>
      </c>
      <c r="E7" s="25">
        <f>D7+(Uitslagen!E7=6)</f>
        <v>0</v>
      </c>
      <c r="F7" s="25">
        <f>E7+(Uitslagen!F7=6)</f>
        <v>0</v>
      </c>
      <c r="G7" s="25">
        <f>F7+(Uitslagen!G7=6)</f>
        <v>0</v>
      </c>
      <c r="H7" s="25">
        <f>G7+(Uitslagen!H7=6)</f>
        <v>1</v>
      </c>
      <c r="I7" s="25">
        <f>H7+(Uitslagen!I7=6)</f>
        <v>1</v>
      </c>
      <c r="J7" s="25">
        <f>I7+(Uitslagen!J7=6)</f>
        <v>1</v>
      </c>
      <c r="K7" s="25">
        <f>J7+(Uitslagen!K7=6)</f>
        <v>1</v>
      </c>
      <c r="L7" s="25">
        <f>K7+(Uitslagen!L7=6)</f>
        <v>1</v>
      </c>
      <c r="M7" s="25">
        <f>L7+(Uitslagen!M7=6)</f>
        <v>1</v>
      </c>
      <c r="N7" s="25">
        <f>M7+(Uitslagen!N7=6)</f>
        <v>1</v>
      </c>
      <c r="O7" s="25">
        <f>N7+(Uitslagen!O7=6)</f>
        <v>2</v>
      </c>
      <c r="P7" s="25">
        <f>O7+(Uitslagen!P7=6)</f>
        <v>2</v>
      </c>
      <c r="Q7" s="25">
        <f>P7+(Uitslagen!Q7=6)</f>
        <v>2</v>
      </c>
      <c r="R7" s="25">
        <f>Q7+(Uitslagen!R7=6)</f>
        <v>2</v>
      </c>
      <c r="S7" s="25">
        <f>R7+(Uitslagen!S7=6)</f>
        <v>2</v>
      </c>
      <c r="T7" s="25">
        <f>S7+(Uitslagen!T7=6)</f>
        <v>2</v>
      </c>
      <c r="U7" s="25">
        <f>T7+(Uitslagen!U7=6)</f>
        <v>2</v>
      </c>
      <c r="V7" s="25">
        <f>U7+(Uitslagen!V7=6)</f>
        <v>2</v>
      </c>
      <c r="W7" s="25">
        <f>V7+(Uitslagen!W7=6)</f>
        <v>2</v>
      </c>
      <c r="X7" s="25">
        <f>W7+(Uitslagen!X7=6)</f>
        <v>2</v>
      </c>
      <c r="Y7" s="25">
        <f>X7+(Uitslagen!Y7=6)</f>
        <v>2</v>
      </c>
      <c r="Z7" s="25">
        <f>Y7+(Uitslagen!Z7=6)</f>
        <v>2</v>
      </c>
      <c r="AA7" s="25">
        <f>Z7+(Uitslagen!AA7=6)</f>
        <v>2</v>
      </c>
      <c r="AB7" s="25">
        <f>AA7+(Uitslagen!AB7=6)</f>
        <v>2</v>
      </c>
    </row>
    <row r="8" spans="1:28" x14ac:dyDescent="0.25">
      <c r="A8" s="278"/>
      <c r="B8" s="24" t="str">
        <f>Uitslagen!B8</f>
        <v>ELITE</v>
      </c>
      <c r="C8" s="25">
        <f>0+(Uitslagen!C8=6)</f>
        <v>1</v>
      </c>
      <c r="D8" s="25">
        <f>C8+(Uitslagen!D8=6)</f>
        <v>1</v>
      </c>
      <c r="E8" s="25">
        <f>D8+(Uitslagen!E8=6)</f>
        <v>1</v>
      </c>
      <c r="F8" s="25">
        <f>E8+(Uitslagen!F8=6)</f>
        <v>2</v>
      </c>
      <c r="G8" s="25">
        <f>F8+(Uitslagen!G8=6)</f>
        <v>2</v>
      </c>
      <c r="H8" s="25">
        <f>G8+(Uitslagen!H8=6)</f>
        <v>2</v>
      </c>
      <c r="I8" s="25">
        <f>H8+(Uitslagen!I8=6)</f>
        <v>3</v>
      </c>
      <c r="J8" s="25">
        <f>I8+(Uitslagen!J8=6)</f>
        <v>3</v>
      </c>
      <c r="K8" s="25">
        <f>J8+(Uitslagen!K8=6)</f>
        <v>3</v>
      </c>
      <c r="L8" s="25">
        <f>K8+(Uitslagen!L8=6)</f>
        <v>4</v>
      </c>
      <c r="M8" s="25">
        <f>L8+(Uitslagen!M8=6)</f>
        <v>4</v>
      </c>
      <c r="N8" s="25">
        <f>M8+(Uitslagen!N8=6)</f>
        <v>4</v>
      </c>
      <c r="O8" s="25">
        <f>N8+(Uitslagen!O8=6)</f>
        <v>5</v>
      </c>
      <c r="P8" s="25">
        <f>O8+(Uitslagen!P8=6)</f>
        <v>5</v>
      </c>
      <c r="Q8" s="25">
        <f>P8+(Uitslagen!Q8=6)</f>
        <v>5</v>
      </c>
      <c r="R8" s="25">
        <f>Q8+(Uitslagen!R8=6)</f>
        <v>5</v>
      </c>
      <c r="S8" s="25">
        <f>R8+(Uitslagen!S8=6)</f>
        <v>5</v>
      </c>
      <c r="T8" s="25">
        <f>S8+(Uitslagen!T8=6)</f>
        <v>5</v>
      </c>
      <c r="U8" s="25">
        <f>T8+(Uitslagen!U8=6)</f>
        <v>6</v>
      </c>
      <c r="V8" s="25">
        <f>U8+(Uitslagen!V8=6)</f>
        <v>6</v>
      </c>
      <c r="W8" s="25">
        <f>V8+(Uitslagen!W8=6)</f>
        <v>6</v>
      </c>
      <c r="X8" s="25">
        <f>W8+(Uitslagen!X8=6)</f>
        <v>6</v>
      </c>
      <c r="Y8" s="25">
        <f>X8+(Uitslagen!Y8=6)</f>
        <v>6</v>
      </c>
      <c r="Z8" s="25">
        <f>Y8+(Uitslagen!Z8=6)</f>
        <v>6</v>
      </c>
      <c r="AA8" s="25">
        <f>Z8+(Uitslagen!AA8=6)</f>
        <v>6</v>
      </c>
      <c r="AB8" s="25">
        <f>AA8+(Uitslagen!AB8=6)</f>
        <v>7</v>
      </c>
    </row>
    <row r="9" spans="1:28" x14ac:dyDescent="0.25">
      <c r="A9" s="278"/>
      <c r="B9" s="24" t="str">
        <f>Uitslagen!B9</f>
        <v>ELK ZIJN RECHT</v>
      </c>
      <c r="C9" s="25">
        <f>0+(Uitslagen!C9=6)</f>
        <v>0</v>
      </c>
      <c r="D9" s="25">
        <f>C9+(Uitslagen!D9=6)</f>
        <v>0</v>
      </c>
      <c r="E9" s="25">
        <f>D9+(Uitslagen!E9=6)</f>
        <v>0</v>
      </c>
      <c r="F9" s="25">
        <f>E9+(Uitslagen!F9=6)</f>
        <v>0</v>
      </c>
      <c r="G9" s="25">
        <f>F9+(Uitslagen!G9=6)</f>
        <v>0</v>
      </c>
      <c r="H9" s="25">
        <f>G9+(Uitslagen!H9=6)</f>
        <v>0</v>
      </c>
      <c r="I9" s="25">
        <f>H9+(Uitslagen!I9=6)</f>
        <v>0</v>
      </c>
      <c r="J9" s="25">
        <f>I9+(Uitslagen!J9=6)</f>
        <v>0</v>
      </c>
      <c r="K9" s="25">
        <f>J9+(Uitslagen!K9=6)</f>
        <v>1</v>
      </c>
      <c r="L9" s="25">
        <f>K9+(Uitslagen!L9=6)</f>
        <v>1</v>
      </c>
      <c r="M9" s="25">
        <f>L9+(Uitslagen!M9=6)</f>
        <v>1</v>
      </c>
      <c r="N9" s="25">
        <f>M9+(Uitslagen!N9=6)</f>
        <v>1</v>
      </c>
      <c r="O9" s="25">
        <f>N9+(Uitslagen!O9=6)</f>
        <v>2</v>
      </c>
      <c r="P9" s="25">
        <f>O9+(Uitslagen!P9=6)</f>
        <v>2</v>
      </c>
      <c r="Q9" s="25">
        <f>P9+(Uitslagen!Q9=6)</f>
        <v>3</v>
      </c>
      <c r="R9" s="25">
        <f>Q9+(Uitslagen!R9=6)</f>
        <v>3</v>
      </c>
      <c r="S9" s="25">
        <f>R9+(Uitslagen!S9=6)</f>
        <v>3</v>
      </c>
      <c r="T9" s="25">
        <f>S9+(Uitslagen!T9=6)</f>
        <v>4</v>
      </c>
      <c r="U9" s="25">
        <f>T9+(Uitslagen!U9=6)</f>
        <v>4</v>
      </c>
      <c r="V9" s="25">
        <f>U9+(Uitslagen!V9=6)</f>
        <v>4</v>
      </c>
      <c r="W9" s="25">
        <f>V9+(Uitslagen!W9=6)</f>
        <v>4</v>
      </c>
      <c r="X9" s="25">
        <f>W9+(Uitslagen!X9=6)</f>
        <v>5</v>
      </c>
      <c r="Y9" s="25">
        <f>X9+(Uitslagen!Y9=6)</f>
        <v>5</v>
      </c>
      <c r="Z9" s="25">
        <f>Y9+(Uitslagen!Z9=6)</f>
        <v>5</v>
      </c>
      <c r="AA9" s="25">
        <f>Z9+(Uitslagen!AA9=6)</f>
        <v>5</v>
      </c>
      <c r="AB9" s="25">
        <f>AA9+(Uitslagen!AB9=6)</f>
        <v>6</v>
      </c>
    </row>
    <row r="10" spans="1:28" x14ac:dyDescent="0.25">
      <c r="A10" s="278"/>
      <c r="B10" s="24" t="str">
        <f>Uitslagen!B10</f>
        <v>KALFORT SPORTIF 1</v>
      </c>
      <c r="C10" s="25">
        <f>0+(Uitslagen!C10=6)</f>
        <v>0</v>
      </c>
      <c r="D10" s="25">
        <f>C10+(Uitslagen!D10=6)</f>
        <v>0</v>
      </c>
      <c r="E10" s="25">
        <f>D10+(Uitslagen!E10=6)</f>
        <v>0</v>
      </c>
      <c r="F10" s="25">
        <f>E10+(Uitslagen!F10=6)</f>
        <v>0</v>
      </c>
      <c r="G10" s="25">
        <f>F10+(Uitslagen!G10=6)</f>
        <v>0</v>
      </c>
      <c r="H10" s="25">
        <f>G10+(Uitslagen!H10=6)</f>
        <v>0</v>
      </c>
      <c r="I10" s="25">
        <f>H10+(Uitslagen!I10=6)</f>
        <v>1</v>
      </c>
      <c r="J10" s="25">
        <f>I10+(Uitslagen!J10=6)</f>
        <v>1</v>
      </c>
      <c r="K10" s="25">
        <f>J10+(Uitslagen!K10=6)</f>
        <v>1</v>
      </c>
      <c r="L10" s="25">
        <f>K10+(Uitslagen!L10=6)</f>
        <v>1</v>
      </c>
      <c r="M10" s="25">
        <f>L10+(Uitslagen!M10=6)</f>
        <v>1</v>
      </c>
      <c r="N10" s="25">
        <f>M10+(Uitslagen!N10=6)</f>
        <v>1</v>
      </c>
      <c r="O10" s="25">
        <f>N10+(Uitslagen!O10=6)</f>
        <v>1</v>
      </c>
      <c r="P10" s="25">
        <f>O10+(Uitslagen!P10=6)</f>
        <v>1</v>
      </c>
      <c r="Q10" s="25">
        <f>P10+(Uitslagen!Q10=6)</f>
        <v>2</v>
      </c>
      <c r="R10" s="25">
        <f>Q10+(Uitslagen!R10=6)</f>
        <v>2</v>
      </c>
      <c r="S10" s="25">
        <f>R10+(Uitslagen!S10=6)</f>
        <v>3</v>
      </c>
      <c r="T10" s="25">
        <f>S10+(Uitslagen!T10=6)</f>
        <v>3</v>
      </c>
      <c r="U10" s="25">
        <f>T10+(Uitslagen!U10=6)</f>
        <v>3</v>
      </c>
      <c r="V10" s="25">
        <f>U10+(Uitslagen!V10=6)</f>
        <v>3</v>
      </c>
      <c r="W10" s="25">
        <f>V10+(Uitslagen!W10=6)</f>
        <v>3</v>
      </c>
      <c r="X10" s="25">
        <f>W10+(Uitslagen!X10=6)</f>
        <v>3</v>
      </c>
      <c r="Y10" s="25">
        <f>X10+(Uitslagen!Y10=6)</f>
        <v>3</v>
      </c>
      <c r="Z10" s="25">
        <f>Y10+(Uitslagen!Z10=6)</f>
        <v>3</v>
      </c>
      <c r="AA10" s="25">
        <f>Z10+(Uitslagen!AA10=6)</f>
        <v>3</v>
      </c>
      <c r="AB10" s="25">
        <f>AA10+(Uitslagen!AB10=6)</f>
        <v>3</v>
      </c>
    </row>
    <row r="11" spans="1:28" x14ac:dyDescent="0.25">
      <c r="A11" s="278"/>
      <c r="B11" s="24" t="str">
        <f>Uitslagen!B11</f>
        <v>KALFORT SPORTIF 2</v>
      </c>
      <c r="C11" s="25">
        <f>0+(Uitslagen!C11=6)</f>
        <v>0</v>
      </c>
      <c r="D11" s="25">
        <f>C11+(Uitslagen!D11=6)</f>
        <v>0</v>
      </c>
      <c r="E11" s="25">
        <f>D11+(Uitslagen!E11=6)</f>
        <v>0</v>
      </c>
      <c r="F11" s="25">
        <f>E11+(Uitslagen!F11=6)</f>
        <v>0</v>
      </c>
      <c r="G11" s="25">
        <f>F11+(Uitslagen!G11=6)</f>
        <v>0</v>
      </c>
      <c r="H11" s="25">
        <f>G11+(Uitslagen!H11=6)</f>
        <v>0</v>
      </c>
      <c r="I11" s="25">
        <f>H11+(Uitslagen!I11=6)</f>
        <v>0</v>
      </c>
      <c r="J11" s="25">
        <f>I11+(Uitslagen!J11=6)</f>
        <v>0</v>
      </c>
      <c r="K11" s="25">
        <f>J11+(Uitslagen!K11=6)</f>
        <v>0</v>
      </c>
      <c r="L11" s="25">
        <f>K11+(Uitslagen!L11=6)</f>
        <v>1</v>
      </c>
      <c r="M11" s="25">
        <f>L11+(Uitslagen!M11=6)</f>
        <v>1</v>
      </c>
      <c r="N11" s="25">
        <f>M11+(Uitslagen!N11=6)</f>
        <v>1</v>
      </c>
      <c r="O11" s="25">
        <f>N11+(Uitslagen!O11=6)</f>
        <v>1</v>
      </c>
      <c r="P11" s="25">
        <f>O11+(Uitslagen!P11=6)</f>
        <v>1</v>
      </c>
      <c r="Q11" s="25">
        <f>P11+(Uitslagen!Q11=6)</f>
        <v>1</v>
      </c>
      <c r="R11" s="25">
        <f>Q11+(Uitslagen!R11=6)</f>
        <v>1</v>
      </c>
      <c r="S11" s="25">
        <f>R11+(Uitslagen!S11=6)</f>
        <v>1</v>
      </c>
      <c r="T11" s="25">
        <f>S11+(Uitslagen!T11=6)</f>
        <v>1</v>
      </c>
      <c r="U11" s="25">
        <f>T11+(Uitslagen!U11=6)</f>
        <v>1</v>
      </c>
      <c r="V11" s="25">
        <f>U11+(Uitslagen!V11=6)</f>
        <v>1</v>
      </c>
      <c r="W11" s="25">
        <f>V11+(Uitslagen!W11=6)</f>
        <v>1</v>
      </c>
      <c r="X11" s="25">
        <f>W11+(Uitslagen!X11=6)</f>
        <v>2</v>
      </c>
      <c r="Y11" s="25">
        <f>X11+(Uitslagen!Y11=6)</f>
        <v>2</v>
      </c>
      <c r="Z11" s="25">
        <f>Y11+(Uitslagen!Z11=6)</f>
        <v>2</v>
      </c>
      <c r="AA11" s="25">
        <f>Z11+(Uitslagen!AA11=6)</f>
        <v>2</v>
      </c>
      <c r="AB11" s="25">
        <f>AA11+(Uitslagen!AB11=6)</f>
        <v>2</v>
      </c>
    </row>
    <row r="12" spans="1:28" x14ac:dyDescent="0.25">
      <c r="A12" s="278"/>
      <c r="B12" s="24" t="str">
        <f>Uitslagen!B12</f>
        <v>PLAZA 1</v>
      </c>
      <c r="C12" s="25">
        <f>0+(Uitslagen!C12=6)</f>
        <v>0</v>
      </c>
      <c r="D12" s="25">
        <f>C12+(Uitslagen!D12=6)</f>
        <v>0</v>
      </c>
      <c r="E12" s="25">
        <f>D12+(Uitslagen!E12=6)</f>
        <v>0</v>
      </c>
      <c r="F12" s="25">
        <f>E12+(Uitslagen!F12=6)</f>
        <v>0</v>
      </c>
      <c r="G12" s="25">
        <f>F12+(Uitslagen!G12=6)</f>
        <v>0</v>
      </c>
      <c r="H12" s="25">
        <f>G12+(Uitslagen!H12=6)</f>
        <v>1</v>
      </c>
      <c r="I12" s="25">
        <f>H12+(Uitslagen!I12=6)</f>
        <v>1</v>
      </c>
      <c r="J12" s="25">
        <f>I12+(Uitslagen!J12=6)</f>
        <v>1</v>
      </c>
      <c r="K12" s="25">
        <f>J12+(Uitslagen!K12=6)</f>
        <v>1</v>
      </c>
      <c r="L12" s="25">
        <f>K12+(Uitslagen!L12=6)</f>
        <v>1</v>
      </c>
      <c r="M12" s="25">
        <f>L12+(Uitslagen!M12=6)</f>
        <v>1</v>
      </c>
      <c r="N12" s="25">
        <f>M12+(Uitslagen!N12=6)</f>
        <v>1</v>
      </c>
      <c r="O12" s="25">
        <f>N12+(Uitslagen!O12=6)</f>
        <v>1</v>
      </c>
      <c r="P12" s="25">
        <f>O12+(Uitslagen!P12=6)</f>
        <v>1</v>
      </c>
      <c r="Q12" s="25">
        <f>P12+(Uitslagen!Q12=6)</f>
        <v>1</v>
      </c>
      <c r="R12" s="25">
        <f>Q12+(Uitslagen!R12=6)</f>
        <v>1</v>
      </c>
      <c r="S12" s="25">
        <f>R12+(Uitslagen!S12=6)</f>
        <v>2</v>
      </c>
      <c r="T12" s="25">
        <f>S12+(Uitslagen!T12=6)</f>
        <v>3</v>
      </c>
      <c r="U12" s="25">
        <f>T12+(Uitslagen!U12=6)</f>
        <v>3</v>
      </c>
      <c r="V12" s="25">
        <f>U12+(Uitslagen!V12=6)</f>
        <v>3</v>
      </c>
      <c r="W12" s="25">
        <f>V12+(Uitslagen!W12=6)</f>
        <v>3</v>
      </c>
      <c r="X12" s="25">
        <f>W12+(Uitslagen!X12=6)</f>
        <v>4</v>
      </c>
      <c r="Y12" s="25">
        <f>X12+(Uitslagen!Y12=6)</f>
        <v>4</v>
      </c>
      <c r="Z12" s="25">
        <f>Y12+(Uitslagen!Z12=6)</f>
        <v>4</v>
      </c>
      <c r="AA12" s="25">
        <f>Z12+(Uitslagen!AA12=6)</f>
        <v>4</v>
      </c>
      <c r="AB12" s="25">
        <f>AA12+(Uitslagen!AB12=6)</f>
        <v>4</v>
      </c>
    </row>
    <row r="13" spans="1:28" x14ac:dyDescent="0.25">
      <c r="A13" s="278"/>
      <c r="B13" s="24" t="str">
        <f>Uitslagen!B13</f>
        <v>SPORTIFKE 1</v>
      </c>
      <c r="C13" s="25">
        <f>0+(Uitslagen!C13=6)</f>
        <v>0</v>
      </c>
      <c r="D13" s="25">
        <f>C13+(Uitslagen!D13=6)</f>
        <v>0</v>
      </c>
      <c r="E13" s="25">
        <f>D13+(Uitslagen!E13=6)</f>
        <v>0</v>
      </c>
      <c r="F13" s="25">
        <f>E13+(Uitslagen!F13=6)</f>
        <v>0</v>
      </c>
      <c r="G13" s="25">
        <f>F13+(Uitslagen!G13=6)</f>
        <v>0</v>
      </c>
      <c r="H13" s="25">
        <f>G13+(Uitslagen!H13=6)</f>
        <v>0</v>
      </c>
      <c r="I13" s="25">
        <f>H13+(Uitslagen!I13=6)</f>
        <v>0</v>
      </c>
      <c r="J13" s="25">
        <f>I13+(Uitslagen!J13=6)</f>
        <v>0</v>
      </c>
      <c r="K13" s="25">
        <f>J13+(Uitslagen!K13=6)</f>
        <v>0</v>
      </c>
      <c r="L13" s="25">
        <f>K13+(Uitslagen!L13=6)</f>
        <v>0</v>
      </c>
      <c r="M13" s="25">
        <f>L13+(Uitslagen!M13=6)</f>
        <v>0</v>
      </c>
      <c r="N13" s="25">
        <f>M13+(Uitslagen!N13=6)</f>
        <v>0</v>
      </c>
      <c r="O13" s="25">
        <f>N13+(Uitslagen!O13=6)</f>
        <v>0</v>
      </c>
      <c r="P13" s="25">
        <f>O13+(Uitslagen!P13=6)</f>
        <v>0</v>
      </c>
      <c r="Q13" s="25">
        <f>P13+(Uitslagen!Q13=6)</f>
        <v>0</v>
      </c>
      <c r="R13" s="25">
        <f>Q13+(Uitslagen!R13=6)</f>
        <v>0</v>
      </c>
      <c r="S13" s="25">
        <f>R13+(Uitslagen!S13=6)</f>
        <v>0</v>
      </c>
      <c r="T13" s="25">
        <f>S13+(Uitslagen!T13=6)</f>
        <v>0</v>
      </c>
      <c r="U13" s="25">
        <f>T13+(Uitslagen!U13=6)</f>
        <v>0</v>
      </c>
      <c r="V13" s="25">
        <f>U13+(Uitslagen!V13=6)</f>
        <v>0</v>
      </c>
      <c r="W13" s="25">
        <f>V13+(Uitslagen!W13=6)</f>
        <v>1</v>
      </c>
      <c r="X13" s="25">
        <f>W13+(Uitslagen!X13=6)</f>
        <v>1</v>
      </c>
      <c r="Y13" s="25">
        <f>X13+(Uitslagen!Y13=6)</f>
        <v>1</v>
      </c>
      <c r="Z13" s="25">
        <f>Y13+(Uitslagen!Z13=6)</f>
        <v>1</v>
      </c>
      <c r="AA13" s="25">
        <f>Z13+(Uitslagen!AA13=6)</f>
        <v>2</v>
      </c>
      <c r="AB13" s="25">
        <f>AA13+(Uitslagen!AB13=6)</f>
        <v>2</v>
      </c>
    </row>
    <row r="14" spans="1:28" x14ac:dyDescent="0.25">
      <c r="A14" s="278"/>
      <c r="B14" s="24" t="str">
        <f>Uitslagen!B14</f>
        <v>TEN DORPE 1</v>
      </c>
      <c r="C14" s="25">
        <f>0+(Uitslagen!C14=6)</f>
        <v>0</v>
      </c>
      <c r="D14" s="25">
        <f>C14+(Uitslagen!D14=6)</f>
        <v>0</v>
      </c>
      <c r="E14" s="25">
        <f>D14+(Uitslagen!E14=6)</f>
        <v>0</v>
      </c>
      <c r="F14" s="25">
        <f>E14+(Uitslagen!F14=6)</f>
        <v>0</v>
      </c>
      <c r="G14" s="25">
        <f>F14+(Uitslagen!G14=6)</f>
        <v>0</v>
      </c>
      <c r="H14" s="25">
        <f>G14+(Uitslagen!H14=6)</f>
        <v>0</v>
      </c>
      <c r="I14" s="25">
        <f>H14+(Uitslagen!I14=6)</f>
        <v>0</v>
      </c>
      <c r="J14" s="25">
        <f>I14+(Uitslagen!J14=6)</f>
        <v>0</v>
      </c>
      <c r="K14" s="25">
        <f>J14+(Uitslagen!K14=6)</f>
        <v>1</v>
      </c>
      <c r="L14" s="25">
        <f>K14+(Uitslagen!L14=6)</f>
        <v>1</v>
      </c>
      <c r="M14" s="25">
        <f>L14+(Uitslagen!M14=6)</f>
        <v>1</v>
      </c>
      <c r="N14" s="25">
        <f>M14+(Uitslagen!N14=6)</f>
        <v>1</v>
      </c>
      <c r="O14" s="25">
        <f>N14+(Uitslagen!O14=6)</f>
        <v>1</v>
      </c>
      <c r="P14" s="25">
        <f>O14+(Uitslagen!P14=6)</f>
        <v>1</v>
      </c>
      <c r="Q14" s="25">
        <f>P14+(Uitslagen!Q14=6)</f>
        <v>1</v>
      </c>
      <c r="R14" s="25">
        <f>Q14+(Uitslagen!R14=6)</f>
        <v>1</v>
      </c>
      <c r="S14" s="25">
        <f>R14+(Uitslagen!S14=6)</f>
        <v>2</v>
      </c>
      <c r="T14" s="25">
        <f>S14+(Uitslagen!T14=6)</f>
        <v>2</v>
      </c>
      <c r="U14" s="25">
        <f>T14+(Uitslagen!U14=6)</f>
        <v>3</v>
      </c>
      <c r="V14" s="25">
        <f>U14+(Uitslagen!V14=6)</f>
        <v>3</v>
      </c>
      <c r="W14" s="25">
        <f>V14+(Uitslagen!W14=6)</f>
        <v>3</v>
      </c>
      <c r="X14" s="25">
        <f>W14+(Uitslagen!X14=6)</f>
        <v>4</v>
      </c>
      <c r="Y14" s="25">
        <f>X14+(Uitslagen!Y14=6)</f>
        <v>4</v>
      </c>
      <c r="Z14" s="25">
        <f>Y14+(Uitslagen!Z14=6)</f>
        <v>4</v>
      </c>
      <c r="AA14" s="25">
        <f>Z14+(Uitslagen!AA14=6)</f>
        <v>5</v>
      </c>
      <c r="AB14" s="25">
        <f>AA14+(Uitslagen!AB14=6)</f>
        <v>5</v>
      </c>
    </row>
    <row r="15" spans="1:28" x14ac:dyDescent="0.25">
      <c r="A15" s="278"/>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12.75" customHeight="1" x14ac:dyDescent="0.25">
      <c r="A17" s="278" t="str">
        <f>Uitslagen!A17</f>
        <v>1e Reeks</v>
      </c>
      <c r="B17" s="24" t="str">
        <f>Uitslagen!B17</f>
        <v>BETOLED</v>
      </c>
      <c r="C17" s="25">
        <f>0+(Uitslagen!C17=6)</f>
        <v>0</v>
      </c>
      <c r="D17" s="25">
        <f>C17+(Uitslagen!D17=6)</f>
        <v>0</v>
      </c>
      <c r="E17" s="25">
        <f>D17+(Uitslagen!E17=6)</f>
        <v>0</v>
      </c>
      <c r="F17" s="25">
        <f>E17+(Uitslagen!F17=6)</f>
        <v>1</v>
      </c>
      <c r="G17" s="25">
        <f>F17+(Uitslagen!G17=6)</f>
        <v>2</v>
      </c>
      <c r="H17" s="25">
        <f>G17+(Uitslagen!H17=6)</f>
        <v>3</v>
      </c>
      <c r="I17" s="25">
        <f>H17+(Uitslagen!I17=6)</f>
        <v>3</v>
      </c>
      <c r="J17" s="25">
        <f>I17+(Uitslagen!J17=6)</f>
        <v>3</v>
      </c>
      <c r="K17" s="25">
        <f>J17+(Uitslagen!K17=6)</f>
        <v>4</v>
      </c>
      <c r="L17" s="25">
        <f>K17+(Uitslagen!L17=6)</f>
        <v>4</v>
      </c>
      <c r="M17" s="25">
        <f>L17+(Uitslagen!M17=6)</f>
        <v>4</v>
      </c>
      <c r="N17" s="25">
        <f>M17+(Uitslagen!N17=6)</f>
        <v>4</v>
      </c>
      <c r="O17" s="25">
        <f>N17+(Uitslagen!O17=6)</f>
        <v>4</v>
      </c>
      <c r="P17" s="25">
        <f>O17+(Uitslagen!P17=6)</f>
        <v>4</v>
      </c>
      <c r="Q17" s="25">
        <f>P17+(Uitslagen!Q17=6)</f>
        <v>5</v>
      </c>
      <c r="R17" s="25">
        <f>Q17+(Uitslagen!R17=6)</f>
        <v>5</v>
      </c>
      <c r="S17" s="25">
        <f>R17+(Uitslagen!S17=6)</f>
        <v>5</v>
      </c>
      <c r="T17" s="25">
        <f>S17+(Uitslagen!T17=6)</f>
        <v>5</v>
      </c>
      <c r="U17" s="25">
        <f>T17+(Uitslagen!U17=6)</f>
        <v>5</v>
      </c>
      <c r="V17" s="25">
        <f>U17+(Uitslagen!V17=6)</f>
        <v>5</v>
      </c>
      <c r="W17" s="25">
        <f>V17+(Uitslagen!W17=6)</f>
        <v>5</v>
      </c>
      <c r="X17" s="25">
        <f>W17+(Uitslagen!X17=6)</f>
        <v>5</v>
      </c>
      <c r="Y17" s="25">
        <f>X17+(Uitslagen!Y17=6)</f>
        <v>5</v>
      </c>
      <c r="Z17" s="25">
        <f>Y17+(Uitslagen!Z17=6)</f>
        <v>5</v>
      </c>
      <c r="AA17" s="25">
        <f>Z17+(Uitslagen!AA17=6)</f>
        <v>5</v>
      </c>
      <c r="AB17" s="25">
        <f>AA17+(Uitslagen!AB17=6)</f>
        <v>5</v>
      </c>
    </row>
    <row r="18" spans="1:28" x14ac:dyDescent="0.25">
      <c r="A18" s="278"/>
      <c r="B18" s="24" t="str">
        <f>Uitslagen!B18</f>
        <v>BILJARTVRIENDEN 1</v>
      </c>
      <c r="C18" s="25">
        <f>0+(Uitslagen!C18=6)</f>
        <v>0</v>
      </c>
      <c r="D18" s="25">
        <f>C18+(Uitslagen!D18=6)</f>
        <v>0</v>
      </c>
      <c r="E18" s="25">
        <f>D18+(Uitslagen!E18=6)</f>
        <v>0</v>
      </c>
      <c r="F18" s="25">
        <f>E18+(Uitslagen!F18=6)</f>
        <v>0</v>
      </c>
      <c r="G18" s="25">
        <f>F18+(Uitslagen!G18=6)</f>
        <v>0</v>
      </c>
      <c r="H18" s="25">
        <f>G18+(Uitslagen!H18=6)</f>
        <v>0</v>
      </c>
      <c r="I18" s="25">
        <f>H18+(Uitslagen!I18=6)</f>
        <v>0</v>
      </c>
      <c r="J18" s="25">
        <f>I18+(Uitslagen!J18=6)</f>
        <v>1</v>
      </c>
      <c r="K18" s="25">
        <f>J18+(Uitslagen!K18=6)</f>
        <v>1</v>
      </c>
      <c r="L18" s="25">
        <f>K18+(Uitslagen!L18=6)</f>
        <v>1</v>
      </c>
      <c r="M18" s="25">
        <f>L18+(Uitslagen!M18=6)</f>
        <v>1</v>
      </c>
      <c r="N18" s="25">
        <f>M18+(Uitslagen!N18=6)</f>
        <v>1</v>
      </c>
      <c r="O18" s="25">
        <f>N18+(Uitslagen!O18=6)</f>
        <v>1</v>
      </c>
      <c r="P18" s="25">
        <f>O18+(Uitslagen!P18=6)</f>
        <v>1</v>
      </c>
      <c r="Q18" s="25">
        <f>P18+(Uitslagen!Q18=6)</f>
        <v>2</v>
      </c>
      <c r="R18" s="25">
        <f>Q18+(Uitslagen!R18=6)</f>
        <v>3</v>
      </c>
      <c r="S18" s="25">
        <f>R18+(Uitslagen!S18=6)</f>
        <v>3</v>
      </c>
      <c r="T18" s="25">
        <f>S18+(Uitslagen!T18=6)</f>
        <v>3</v>
      </c>
      <c r="U18" s="25">
        <f>T18+(Uitslagen!U18=6)</f>
        <v>3</v>
      </c>
      <c r="V18" s="25">
        <f>U18+(Uitslagen!V18=6)</f>
        <v>3</v>
      </c>
      <c r="W18" s="25">
        <f>V18+(Uitslagen!W18=6)</f>
        <v>3</v>
      </c>
      <c r="X18" s="25">
        <f>W18+(Uitslagen!X18=6)</f>
        <v>3</v>
      </c>
      <c r="Y18" s="25">
        <f>X18+(Uitslagen!Y18=6)</f>
        <v>3</v>
      </c>
      <c r="Z18" s="25">
        <f>Y18+(Uitslagen!Z18=6)</f>
        <v>4</v>
      </c>
      <c r="AA18" s="25">
        <f>Z18+(Uitslagen!AA18=6)</f>
        <v>4</v>
      </c>
      <c r="AB18" s="25">
        <f>AA18+(Uitslagen!AB18=6)</f>
        <v>4</v>
      </c>
    </row>
    <row r="19" spans="1:28" x14ac:dyDescent="0.25">
      <c r="A19" s="278"/>
      <c r="B19" s="24" t="str">
        <f>Uitslagen!B19</f>
        <v>BLACK BOYS 3</v>
      </c>
      <c r="C19" s="25">
        <f>0+(Uitslagen!C19=6)</f>
        <v>0</v>
      </c>
      <c r="D19" s="25">
        <f>C19+(Uitslagen!D19=6)</f>
        <v>1</v>
      </c>
      <c r="E19" s="25">
        <f>D19+(Uitslagen!E19=6)</f>
        <v>1</v>
      </c>
      <c r="F19" s="25">
        <f>E19+(Uitslagen!F19=6)</f>
        <v>1</v>
      </c>
      <c r="G19" s="25">
        <f>F19+(Uitslagen!G19=6)</f>
        <v>1</v>
      </c>
      <c r="H19" s="25">
        <f>G19+(Uitslagen!H19=6)</f>
        <v>1</v>
      </c>
      <c r="I19" s="25">
        <f>H19+(Uitslagen!I19=6)</f>
        <v>1</v>
      </c>
      <c r="J19" s="25">
        <f>I19+(Uitslagen!J19=6)</f>
        <v>1</v>
      </c>
      <c r="K19" s="25">
        <f>J19+(Uitslagen!K19=6)</f>
        <v>1</v>
      </c>
      <c r="L19" s="25">
        <f>K19+(Uitslagen!L19=6)</f>
        <v>1</v>
      </c>
      <c r="M19" s="25">
        <f>L19+(Uitslagen!M19=6)</f>
        <v>1</v>
      </c>
      <c r="N19" s="25">
        <f>M19+(Uitslagen!N19=6)</f>
        <v>1</v>
      </c>
      <c r="O19" s="25">
        <f>N19+(Uitslagen!O19=6)</f>
        <v>2</v>
      </c>
      <c r="P19" s="25">
        <f>O19+(Uitslagen!P19=6)</f>
        <v>2</v>
      </c>
      <c r="Q19" s="25">
        <f>P19+(Uitslagen!Q19=6)</f>
        <v>3</v>
      </c>
      <c r="R19" s="25">
        <f>Q19+(Uitslagen!R19=6)</f>
        <v>3</v>
      </c>
      <c r="S19" s="25">
        <f>R19+(Uitslagen!S19=6)</f>
        <v>3</v>
      </c>
      <c r="T19" s="25">
        <f>S19+(Uitslagen!T19=6)</f>
        <v>3</v>
      </c>
      <c r="U19" s="25">
        <f>T19+(Uitslagen!U19=6)</f>
        <v>3</v>
      </c>
      <c r="V19" s="25">
        <f>U19+(Uitslagen!V19=6)</f>
        <v>3</v>
      </c>
      <c r="W19" s="25">
        <f>V19+(Uitslagen!W19=6)</f>
        <v>3</v>
      </c>
      <c r="X19" s="25">
        <f>W19+(Uitslagen!X19=6)</f>
        <v>3</v>
      </c>
      <c r="Y19" s="25">
        <f>X19+(Uitslagen!Y19=6)</f>
        <v>3</v>
      </c>
      <c r="Z19" s="25">
        <f>Y19+(Uitslagen!Z19=6)</f>
        <v>3</v>
      </c>
      <c r="AA19" s="25">
        <f>Z19+(Uitslagen!AA19=6)</f>
        <v>3</v>
      </c>
      <c r="AB19" s="25">
        <f>AA19+(Uitslagen!AB19=6)</f>
        <v>4</v>
      </c>
    </row>
    <row r="20" spans="1:28" x14ac:dyDescent="0.25">
      <c r="A20" s="278"/>
      <c r="B20" s="24" t="str">
        <f>Uitslagen!B20</f>
        <v>CLIMAX</v>
      </c>
      <c r="C20" s="25">
        <f>0+(Uitslagen!C20=6)</f>
        <v>0</v>
      </c>
      <c r="D20" s="25">
        <f>C20+(Uitslagen!D20=6)</f>
        <v>0</v>
      </c>
      <c r="E20" s="25">
        <f>D20+(Uitslagen!E20=6)</f>
        <v>0</v>
      </c>
      <c r="F20" s="25">
        <f>E20+(Uitslagen!F20=6)</f>
        <v>0</v>
      </c>
      <c r="G20" s="25">
        <f>F20+(Uitslagen!G20=6)</f>
        <v>1</v>
      </c>
      <c r="H20" s="25">
        <f>G20+(Uitslagen!H20=6)</f>
        <v>1</v>
      </c>
      <c r="I20" s="25">
        <f>H20+(Uitslagen!I20=6)</f>
        <v>1</v>
      </c>
      <c r="J20" s="25">
        <f>I20+(Uitslagen!J20=6)</f>
        <v>1</v>
      </c>
      <c r="K20" s="25">
        <f>J20+(Uitslagen!K20=6)</f>
        <v>1</v>
      </c>
      <c r="L20" s="25">
        <f>K20+(Uitslagen!L20=6)</f>
        <v>1</v>
      </c>
      <c r="M20" s="25">
        <f>L20+(Uitslagen!M20=6)</f>
        <v>1</v>
      </c>
      <c r="N20" s="25">
        <f>M20+(Uitslagen!N20=6)</f>
        <v>1</v>
      </c>
      <c r="O20" s="25">
        <f>N20+(Uitslagen!O20=6)</f>
        <v>1</v>
      </c>
      <c r="P20" s="25">
        <f>O20+(Uitslagen!P20=6)</f>
        <v>1</v>
      </c>
      <c r="Q20" s="25">
        <f>P20+(Uitslagen!Q20=6)</f>
        <v>2</v>
      </c>
      <c r="R20" s="25">
        <f>Q20+(Uitslagen!R20=6)</f>
        <v>2</v>
      </c>
      <c r="S20" s="25">
        <f>R20+(Uitslagen!S20=6)</f>
        <v>2</v>
      </c>
      <c r="T20" s="25">
        <f>S20+(Uitslagen!T20=6)</f>
        <v>2</v>
      </c>
      <c r="U20" s="25">
        <f>T20+(Uitslagen!U20=6)</f>
        <v>2</v>
      </c>
      <c r="V20" s="25">
        <f>U20+(Uitslagen!V20=6)</f>
        <v>2</v>
      </c>
      <c r="W20" s="25">
        <f>V20+(Uitslagen!W20=6)</f>
        <v>3</v>
      </c>
      <c r="X20" s="25">
        <f>W20+(Uitslagen!X20=6)</f>
        <v>3</v>
      </c>
      <c r="Y20" s="25">
        <f>X20+(Uitslagen!Y20=6)</f>
        <v>3</v>
      </c>
      <c r="Z20" s="25">
        <f>Y20+(Uitslagen!Z20=6)</f>
        <v>3</v>
      </c>
      <c r="AA20" s="25">
        <f>Z20+(Uitslagen!AA20=6)</f>
        <v>3</v>
      </c>
      <c r="AB20" s="25">
        <f>AA20+(Uitslagen!AB20=6)</f>
        <v>3</v>
      </c>
    </row>
    <row r="21" spans="1:28" x14ac:dyDescent="0.25">
      <c r="A21" s="278"/>
      <c r="B21" s="24" t="str">
        <f>Uitslagen!B21</f>
        <v>DE GOLVERS 1</v>
      </c>
      <c r="C21" s="25">
        <f>0+(Uitslagen!C21=6)</f>
        <v>0</v>
      </c>
      <c r="D21" s="25">
        <f>C21+(Uitslagen!D21=6)</f>
        <v>0</v>
      </c>
      <c r="E21" s="25">
        <f>D21+(Uitslagen!E21=6)</f>
        <v>0</v>
      </c>
      <c r="F21" s="25">
        <f>E21+(Uitslagen!F21=6)</f>
        <v>1</v>
      </c>
      <c r="G21" s="25">
        <f>F21+(Uitslagen!G21=6)</f>
        <v>1</v>
      </c>
      <c r="H21" s="25">
        <f>G21+(Uitslagen!H21=6)</f>
        <v>1</v>
      </c>
      <c r="I21" s="25">
        <f>H21+(Uitslagen!I21=6)</f>
        <v>1</v>
      </c>
      <c r="J21" s="25">
        <f>I21+(Uitslagen!J21=6)</f>
        <v>1</v>
      </c>
      <c r="K21" s="25">
        <f>J21+(Uitslagen!K21=6)</f>
        <v>1</v>
      </c>
      <c r="L21" s="25">
        <f>K21+(Uitslagen!L21=6)</f>
        <v>1</v>
      </c>
      <c r="M21" s="25">
        <f>L21+(Uitslagen!M21=6)</f>
        <v>1</v>
      </c>
      <c r="N21" s="25">
        <f>M21+(Uitslagen!N21=6)</f>
        <v>1</v>
      </c>
      <c r="O21" s="25">
        <f>N21+(Uitslagen!O21=6)</f>
        <v>1</v>
      </c>
      <c r="P21" s="25">
        <f>O21+(Uitslagen!P21=6)</f>
        <v>1</v>
      </c>
      <c r="Q21" s="25">
        <f>P21+(Uitslagen!Q21=6)</f>
        <v>1</v>
      </c>
      <c r="R21" s="25">
        <f>Q21+(Uitslagen!R21=6)</f>
        <v>1</v>
      </c>
      <c r="S21" s="25">
        <f>R21+(Uitslagen!S21=6)</f>
        <v>1</v>
      </c>
      <c r="T21" s="25">
        <f>S21+(Uitslagen!T21=6)</f>
        <v>1</v>
      </c>
      <c r="U21" s="25">
        <f>T21+(Uitslagen!U21=6)</f>
        <v>1</v>
      </c>
      <c r="V21" s="25">
        <f>U21+(Uitslagen!V21=6)</f>
        <v>2</v>
      </c>
      <c r="W21" s="25">
        <f>V21+(Uitslagen!W21=6)</f>
        <v>2</v>
      </c>
      <c r="X21" s="25">
        <f>W21+(Uitslagen!X21=6)</f>
        <v>2</v>
      </c>
      <c r="Y21" s="25">
        <f>X21+(Uitslagen!Y21=6)</f>
        <v>3</v>
      </c>
      <c r="Z21" s="25">
        <f>Y21+(Uitslagen!Z21=6)</f>
        <v>3</v>
      </c>
      <c r="AA21" s="25">
        <f>Z21+(Uitslagen!AA21=6)</f>
        <v>3</v>
      </c>
      <c r="AB21" s="25">
        <f>AA21+(Uitslagen!AB21=6)</f>
        <v>4</v>
      </c>
    </row>
    <row r="22" spans="1:28" x14ac:dyDescent="0.25">
      <c r="A22" s="278"/>
      <c r="B22" s="24" t="str">
        <f>Uitslagen!B22</f>
        <v>DE SPLINTERS 2</v>
      </c>
      <c r="C22" s="25">
        <f>0+(Uitslagen!C22=6)</f>
        <v>0</v>
      </c>
      <c r="D22" s="25">
        <f>C22+(Uitslagen!D22=6)</f>
        <v>0</v>
      </c>
      <c r="E22" s="25">
        <f>D22+(Uitslagen!E22=6)</f>
        <v>1</v>
      </c>
      <c r="F22" s="25">
        <f>E22+(Uitslagen!F22=6)</f>
        <v>1</v>
      </c>
      <c r="G22" s="25">
        <f>F22+(Uitslagen!G22=6)</f>
        <v>1</v>
      </c>
      <c r="H22" s="25">
        <f>G22+(Uitslagen!H22=6)</f>
        <v>2</v>
      </c>
      <c r="I22" s="25">
        <f>H22+(Uitslagen!I22=6)</f>
        <v>2</v>
      </c>
      <c r="J22" s="25">
        <f>I22+(Uitslagen!J22=6)</f>
        <v>2</v>
      </c>
      <c r="K22" s="25">
        <f>J22+(Uitslagen!K22=6)</f>
        <v>2</v>
      </c>
      <c r="L22" s="25">
        <f>K22+(Uitslagen!L22=6)</f>
        <v>2</v>
      </c>
      <c r="M22" s="25">
        <f>L22+(Uitslagen!M22=6)</f>
        <v>2</v>
      </c>
      <c r="N22" s="25">
        <f>M22+(Uitslagen!N22=6)</f>
        <v>2</v>
      </c>
      <c r="O22" s="25">
        <f>N22+(Uitslagen!O22=6)</f>
        <v>2</v>
      </c>
      <c r="P22" s="25">
        <f>O22+(Uitslagen!P22=6)</f>
        <v>3</v>
      </c>
      <c r="Q22" s="25">
        <f>P22+(Uitslagen!Q22=6)</f>
        <v>3</v>
      </c>
      <c r="R22" s="25">
        <f>Q22+(Uitslagen!R22=6)</f>
        <v>4</v>
      </c>
      <c r="S22" s="25">
        <f>R22+(Uitslagen!S22=6)</f>
        <v>4</v>
      </c>
      <c r="T22" s="25">
        <f>S22+(Uitslagen!T22=6)</f>
        <v>4</v>
      </c>
      <c r="U22" s="25">
        <f>T22+(Uitslagen!U22=6)</f>
        <v>4</v>
      </c>
      <c r="V22" s="25">
        <f>U22+(Uitslagen!V22=6)</f>
        <v>4</v>
      </c>
      <c r="W22" s="25">
        <f>V22+(Uitslagen!W22=6)</f>
        <v>5</v>
      </c>
      <c r="X22" s="25">
        <f>W22+(Uitslagen!X22=6)</f>
        <v>5</v>
      </c>
      <c r="Y22" s="25">
        <f>X22+(Uitslagen!Y22=6)</f>
        <v>6</v>
      </c>
      <c r="Z22" s="25">
        <f>Y22+(Uitslagen!Z22=6)</f>
        <v>7</v>
      </c>
      <c r="AA22" s="25">
        <f>Z22+(Uitslagen!AA22=6)</f>
        <v>7</v>
      </c>
      <c r="AB22" s="25">
        <f>AA22+(Uitslagen!AB22=6)</f>
        <v>7</v>
      </c>
    </row>
    <row r="23" spans="1:28" x14ac:dyDescent="0.25">
      <c r="A23" s="278"/>
      <c r="B23" s="24" t="str">
        <f>Uitslagen!B23</f>
        <v>DE TIJGERS</v>
      </c>
      <c r="C23" s="25">
        <f>0+(Uitslagen!C23=6)</f>
        <v>0</v>
      </c>
      <c r="D23" s="25">
        <f>C23+(Uitslagen!D23=6)</f>
        <v>0</v>
      </c>
      <c r="E23" s="25">
        <f>D23+(Uitslagen!E23=6)</f>
        <v>0</v>
      </c>
      <c r="F23" s="25">
        <f>E23+(Uitslagen!F23=6)</f>
        <v>0</v>
      </c>
      <c r="G23" s="25">
        <f>F23+(Uitslagen!G23=6)</f>
        <v>0</v>
      </c>
      <c r="H23" s="25">
        <f>G23+(Uitslagen!H23=6)</f>
        <v>0</v>
      </c>
      <c r="I23" s="25">
        <f>H23+(Uitslagen!I23=6)</f>
        <v>0</v>
      </c>
      <c r="J23" s="25">
        <f>I23+(Uitslagen!J23=6)</f>
        <v>0</v>
      </c>
      <c r="K23" s="25">
        <f>J23+(Uitslagen!K23=6)</f>
        <v>0</v>
      </c>
      <c r="L23" s="25">
        <f>K23+(Uitslagen!L23=6)</f>
        <v>0</v>
      </c>
      <c r="M23" s="25">
        <f>L23+(Uitslagen!M23=6)</f>
        <v>0</v>
      </c>
      <c r="N23" s="25">
        <f>M23+(Uitslagen!N23=6)</f>
        <v>0</v>
      </c>
      <c r="O23" s="25">
        <f>N23+(Uitslagen!O23=6)</f>
        <v>1</v>
      </c>
      <c r="P23" s="25">
        <f>O23+(Uitslagen!P23=6)</f>
        <v>1</v>
      </c>
      <c r="Q23" s="25">
        <f>P23+(Uitslagen!Q23=6)</f>
        <v>2</v>
      </c>
      <c r="R23" s="25">
        <f>Q23+(Uitslagen!R23=6)</f>
        <v>3</v>
      </c>
      <c r="S23" s="25">
        <f>R23+(Uitslagen!S23=6)</f>
        <v>3</v>
      </c>
      <c r="T23" s="25">
        <f>S23+(Uitslagen!T23=6)</f>
        <v>3</v>
      </c>
      <c r="U23" s="25">
        <f>T23+(Uitslagen!U23=6)</f>
        <v>4</v>
      </c>
      <c r="V23" s="25">
        <f>U23+(Uitslagen!V23=6)</f>
        <v>4</v>
      </c>
      <c r="W23" s="25">
        <f>V23+(Uitslagen!W23=6)</f>
        <v>4</v>
      </c>
      <c r="X23" s="25">
        <f>W23+(Uitslagen!X23=6)</f>
        <v>4</v>
      </c>
      <c r="Y23" s="25">
        <f>X23+(Uitslagen!Y23=6)</f>
        <v>5</v>
      </c>
      <c r="Z23" s="25">
        <f>Y23+(Uitslagen!Z23=6)</f>
        <v>5</v>
      </c>
      <c r="AA23" s="25">
        <f>Z23+(Uitslagen!AA23=6)</f>
        <v>6</v>
      </c>
      <c r="AB23" s="25">
        <f>AA23+(Uitslagen!AB23=6)</f>
        <v>7</v>
      </c>
    </row>
    <row r="24" spans="1:28" x14ac:dyDescent="0.25">
      <c r="A24" s="278"/>
      <c r="B24" s="24" t="str">
        <f>Uitslagen!B24</f>
        <v>EXCELSIOR</v>
      </c>
      <c r="C24" s="25">
        <f>0+(Uitslagen!C24=6)</f>
        <v>0</v>
      </c>
      <c r="D24" s="25">
        <f>C24+(Uitslagen!D24=6)</f>
        <v>0</v>
      </c>
      <c r="E24" s="25">
        <f>D24+(Uitslagen!E24=6)</f>
        <v>0</v>
      </c>
      <c r="F24" s="25">
        <f>E24+(Uitslagen!F24=6)</f>
        <v>0</v>
      </c>
      <c r="G24" s="25">
        <f>F24+(Uitslagen!G24=6)</f>
        <v>0</v>
      </c>
      <c r="H24" s="25">
        <f>G24+(Uitslagen!H24=6)</f>
        <v>0</v>
      </c>
      <c r="I24" s="25">
        <f>H24+(Uitslagen!I24=6)</f>
        <v>0</v>
      </c>
      <c r="J24" s="25">
        <f>I24+(Uitslagen!J24=6)</f>
        <v>0</v>
      </c>
      <c r="K24" s="25">
        <f>J24+(Uitslagen!K24=6)</f>
        <v>0</v>
      </c>
      <c r="L24" s="25">
        <f>K24+(Uitslagen!L24=6)</f>
        <v>0</v>
      </c>
      <c r="M24" s="25">
        <f>L24+(Uitslagen!M24=6)</f>
        <v>0</v>
      </c>
      <c r="N24" s="25">
        <f>M24+(Uitslagen!N24=6)</f>
        <v>0</v>
      </c>
      <c r="O24" s="25">
        <f>N24+(Uitslagen!O24=6)</f>
        <v>0</v>
      </c>
      <c r="P24" s="25">
        <f>O24+(Uitslagen!P24=6)</f>
        <v>1</v>
      </c>
      <c r="Q24" s="25">
        <f>P24+(Uitslagen!Q24=6)</f>
        <v>1</v>
      </c>
      <c r="R24" s="25">
        <f>Q24+(Uitslagen!R24=6)</f>
        <v>1</v>
      </c>
      <c r="S24" s="25">
        <f>R24+(Uitslagen!S24=6)</f>
        <v>1</v>
      </c>
      <c r="T24" s="25">
        <f>S24+(Uitslagen!T24=6)</f>
        <v>1</v>
      </c>
      <c r="U24" s="25">
        <f>T24+(Uitslagen!U24=6)</f>
        <v>1</v>
      </c>
      <c r="V24" s="25">
        <f>U24+(Uitslagen!V24=6)</f>
        <v>2</v>
      </c>
      <c r="W24" s="25">
        <f>V24+(Uitslagen!W24=6)</f>
        <v>2</v>
      </c>
      <c r="X24" s="25">
        <f>W24+(Uitslagen!X24=6)</f>
        <v>2</v>
      </c>
      <c r="Y24" s="25">
        <f>X24+(Uitslagen!Y24=6)</f>
        <v>2</v>
      </c>
      <c r="Z24" s="25">
        <f>Y24+(Uitslagen!Z24=6)</f>
        <v>2</v>
      </c>
      <c r="AA24" s="25">
        <f>Z24+(Uitslagen!AA24=6)</f>
        <v>2</v>
      </c>
      <c r="AB24" s="25">
        <f>AA24+(Uitslagen!AB24=6)</f>
        <v>2</v>
      </c>
    </row>
    <row r="25" spans="1:28" x14ac:dyDescent="0.25">
      <c r="A25" s="278"/>
      <c r="B25" s="24" t="str">
        <f>Uitslagen!B25</f>
        <v>HET WIEL 1</v>
      </c>
      <c r="C25" s="25">
        <f>0+(Uitslagen!C25=6)</f>
        <v>1</v>
      </c>
      <c r="D25" s="25">
        <f>C25+(Uitslagen!D25=6)</f>
        <v>2</v>
      </c>
      <c r="E25" s="25">
        <f>D25+(Uitslagen!E25=6)</f>
        <v>2</v>
      </c>
      <c r="F25" s="25">
        <f>E25+(Uitslagen!F25=6)</f>
        <v>2</v>
      </c>
      <c r="G25" s="25">
        <f>F25+(Uitslagen!G25=6)</f>
        <v>3</v>
      </c>
      <c r="H25" s="25">
        <f>G25+(Uitslagen!H25=6)</f>
        <v>3</v>
      </c>
      <c r="I25" s="25">
        <f>H25+(Uitslagen!I25=6)</f>
        <v>3</v>
      </c>
      <c r="J25" s="25">
        <f>I25+(Uitslagen!J25=6)</f>
        <v>4</v>
      </c>
      <c r="K25" s="25">
        <f>J25+(Uitslagen!K25=6)</f>
        <v>4</v>
      </c>
      <c r="L25" s="25">
        <f>K25+(Uitslagen!L25=6)</f>
        <v>4</v>
      </c>
      <c r="M25" s="25">
        <f>L25+(Uitslagen!M25=6)</f>
        <v>4</v>
      </c>
      <c r="N25" s="25">
        <f>M25+(Uitslagen!N25=6)</f>
        <v>4</v>
      </c>
      <c r="O25" s="25">
        <f>N25+(Uitslagen!O25=6)</f>
        <v>4</v>
      </c>
      <c r="P25" s="25">
        <f>O25+(Uitslagen!P25=6)</f>
        <v>4</v>
      </c>
      <c r="Q25" s="25">
        <f>P25+(Uitslagen!Q25=6)</f>
        <v>4</v>
      </c>
      <c r="R25" s="25">
        <f>Q25+(Uitslagen!R25=6)</f>
        <v>4</v>
      </c>
      <c r="S25" s="25">
        <f>R25+(Uitslagen!S25=6)</f>
        <v>4</v>
      </c>
      <c r="T25" s="25">
        <f>S25+(Uitslagen!T25=6)</f>
        <v>5</v>
      </c>
      <c r="U25" s="25">
        <f>T25+(Uitslagen!U25=6)</f>
        <v>6</v>
      </c>
      <c r="V25" s="25">
        <f>U25+(Uitslagen!V25=6)</f>
        <v>7</v>
      </c>
      <c r="W25" s="25">
        <f>V25+(Uitslagen!W25=6)</f>
        <v>7</v>
      </c>
      <c r="X25" s="25">
        <f>W25+(Uitslagen!X25=6)</f>
        <v>7</v>
      </c>
      <c r="Y25" s="25">
        <f>X25+(Uitslagen!Y25=6)</f>
        <v>7</v>
      </c>
      <c r="Z25" s="25">
        <f>Y25+(Uitslagen!Z25=6)</f>
        <v>7</v>
      </c>
      <c r="AA25" s="25">
        <f>Z25+(Uitslagen!AA25=6)</f>
        <v>7</v>
      </c>
      <c r="AB25" s="25">
        <f>AA25+(Uitslagen!AB25=6)</f>
        <v>7</v>
      </c>
    </row>
    <row r="26" spans="1:28" x14ac:dyDescent="0.25">
      <c r="A26" s="278"/>
      <c r="B26" s="24" t="str">
        <f>Uitslagen!B26</f>
        <v>HET ZANDHOF 1</v>
      </c>
      <c r="C26" s="25">
        <f>0+(Uitslagen!C26=6)</f>
        <v>0</v>
      </c>
      <c r="D26" s="25">
        <f>C26+(Uitslagen!D26=6)</f>
        <v>1</v>
      </c>
      <c r="E26" s="25">
        <f>D26+(Uitslagen!E26=6)</f>
        <v>2</v>
      </c>
      <c r="F26" s="25">
        <f>E26+(Uitslagen!F26=6)</f>
        <v>2</v>
      </c>
      <c r="G26" s="25">
        <f>F26+(Uitslagen!G26=6)</f>
        <v>2</v>
      </c>
      <c r="H26" s="25">
        <f>G26+(Uitslagen!H26=6)</f>
        <v>2</v>
      </c>
      <c r="I26" s="25">
        <f>H26+(Uitslagen!I26=6)</f>
        <v>2</v>
      </c>
      <c r="J26" s="25">
        <f>I26+(Uitslagen!J26=6)</f>
        <v>2</v>
      </c>
      <c r="K26" s="25">
        <f>J26+(Uitslagen!K26=6)</f>
        <v>2</v>
      </c>
      <c r="L26" s="25">
        <f>K26+(Uitslagen!L26=6)</f>
        <v>2</v>
      </c>
      <c r="M26" s="25">
        <f>L26+(Uitslagen!M26=6)</f>
        <v>2</v>
      </c>
      <c r="N26" s="25">
        <f>M26+(Uitslagen!N26=6)</f>
        <v>2</v>
      </c>
      <c r="O26" s="25">
        <f>N26+(Uitslagen!O26=6)</f>
        <v>2</v>
      </c>
      <c r="P26" s="25">
        <f>O26+(Uitslagen!P26=6)</f>
        <v>2</v>
      </c>
      <c r="Q26" s="25">
        <f>P26+(Uitslagen!Q26=6)</f>
        <v>3</v>
      </c>
      <c r="R26" s="25">
        <f>Q26+(Uitslagen!R26=6)</f>
        <v>4</v>
      </c>
      <c r="S26" s="25">
        <f>R26+(Uitslagen!S26=6)</f>
        <v>4</v>
      </c>
      <c r="T26" s="25">
        <f>S26+(Uitslagen!T26=6)</f>
        <v>4</v>
      </c>
      <c r="U26" s="25">
        <f>T26+(Uitslagen!U26=6)</f>
        <v>4</v>
      </c>
      <c r="V26" s="25">
        <f>U26+(Uitslagen!V26=6)</f>
        <v>5</v>
      </c>
      <c r="W26" s="25">
        <f>V26+(Uitslagen!W26=6)</f>
        <v>5</v>
      </c>
      <c r="X26" s="25">
        <f>W26+(Uitslagen!X26=6)</f>
        <v>5</v>
      </c>
      <c r="Y26" s="25">
        <f>X26+(Uitslagen!Y26=6)</f>
        <v>5</v>
      </c>
      <c r="Z26" s="25">
        <f>Y26+(Uitslagen!Z26=6)</f>
        <v>5</v>
      </c>
      <c r="AA26" s="25">
        <f>Z26+(Uitslagen!AA26=6)</f>
        <v>6</v>
      </c>
      <c r="AB26" s="25">
        <f>AA26+(Uitslagen!AB26=6)</f>
        <v>6</v>
      </c>
    </row>
    <row r="27" spans="1:28" x14ac:dyDescent="0.25">
      <c r="A27" s="278"/>
      <c r="B27" s="24" t="str">
        <f>Uitslagen!B27</f>
        <v>KALFORT SPORTIF 3</v>
      </c>
      <c r="C27" s="25">
        <f>0+(Uitslagen!C27=6)</f>
        <v>1</v>
      </c>
      <c r="D27" s="25">
        <f>C27+(Uitslagen!D27=6)</f>
        <v>1</v>
      </c>
      <c r="E27" s="25">
        <f>D27+(Uitslagen!E27=6)</f>
        <v>1</v>
      </c>
      <c r="F27" s="25">
        <f>E27+(Uitslagen!F27=6)</f>
        <v>1</v>
      </c>
      <c r="G27" s="25">
        <f>F27+(Uitslagen!G27=6)</f>
        <v>1</v>
      </c>
      <c r="H27" s="25">
        <f>G27+(Uitslagen!H27=6)</f>
        <v>2</v>
      </c>
      <c r="I27" s="25">
        <f>H27+(Uitslagen!I27=6)</f>
        <v>2</v>
      </c>
      <c r="J27" s="25">
        <f>I27+(Uitslagen!J27=6)</f>
        <v>2</v>
      </c>
      <c r="K27" s="25">
        <f>J27+(Uitslagen!K27=6)</f>
        <v>3</v>
      </c>
      <c r="L27" s="25">
        <f>K27+(Uitslagen!L27=6)</f>
        <v>3</v>
      </c>
      <c r="M27" s="25">
        <f>L27+(Uitslagen!M27=6)</f>
        <v>3</v>
      </c>
      <c r="N27" s="25">
        <f>M27+(Uitslagen!N27=6)</f>
        <v>3</v>
      </c>
      <c r="O27" s="25">
        <f>N27+(Uitslagen!O27=6)</f>
        <v>3</v>
      </c>
      <c r="P27" s="25">
        <f>O27+(Uitslagen!P27=6)</f>
        <v>3</v>
      </c>
      <c r="Q27" s="25">
        <f>P27+(Uitslagen!Q27=6)</f>
        <v>3</v>
      </c>
      <c r="R27" s="25">
        <f>Q27+(Uitslagen!R27=6)</f>
        <v>3</v>
      </c>
      <c r="S27" s="25">
        <f>R27+(Uitslagen!S27=6)</f>
        <v>3</v>
      </c>
      <c r="T27" s="25">
        <f>S27+(Uitslagen!T27=6)</f>
        <v>3</v>
      </c>
      <c r="U27" s="25">
        <f>T27+(Uitslagen!U27=6)</f>
        <v>3</v>
      </c>
      <c r="V27" s="25">
        <f>U27+(Uitslagen!V27=6)</f>
        <v>3</v>
      </c>
      <c r="W27" s="25">
        <f>V27+(Uitslagen!W27=6)</f>
        <v>3</v>
      </c>
      <c r="X27" s="25">
        <f>W27+(Uitslagen!X27=6)</f>
        <v>3</v>
      </c>
      <c r="Y27" s="25">
        <f>X27+(Uitslagen!Y27=6)</f>
        <v>4</v>
      </c>
      <c r="Z27" s="25">
        <f>Y27+(Uitslagen!Z27=6)</f>
        <v>4</v>
      </c>
      <c r="AA27" s="25">
        <f>Z27+(Uitslagen!AA27=6)</f>
        <v>4</v>
      </c>
      <c r="AB27" s="25">
        <f>AA27+(Uitslagen!AB27=6)</f>
        <v>5</v>
      </c>
    </row>
    <row r="28" spans="1:28" x14ac:dyDescent="0.25">
      <c r="A28" s="278"/>
      <c r="B28" s="24" t="str">
        <f>Uitslagen!B28</f>
        <v>NJAMMIE</v>
      </c>
      <c r="C28" s="25">
        <f>0+(Uitslagen!C28=6)</f>
        <v>0</v>
      </c>
      <c r="D28" s="25">
        <f>C28+(Uitslagen!D28=6)</f>
        <v>1</v>
      </c>
      <c r="E28" s="25">
        <f>D28+(Uitslagen!E28=6)</f>
        <v>1</v>
      </c>
      <c r="F28" s="25">
        <f>E28+(Uitslagen!F28=6)</f>
        <v>1</v>
      </c>
      <c r="G28" s="25">
        <f>F28+(Uitslagen!G28=6)</f>
        <v>1</v>
      </c>
      <c r="H28" s="25">
        <f>G28+(Uitslagen!H28=6)</f>
        <v>1</v>
      </c>
      <c r="I28" s="25">
        <f>H28+(Uitslagen!I28=6)</f>
        <v>1</v>
      </c>
      <c r="J28" s="25">
        <f>I28+(Uitslagen!J28=6)</f>
        <v>1</v>
      </c>
      <c r="K28" s="25">
        <f>J28+(Uitslagen!K28=6)</f>
        <v>1</v>
      </c>
      <c r="L28" s="25">
        <f>K28+(Uitslagen!L28=6)</f>
        <v>1</v>
      </c>
      <c r="M28" s="25">
        <f>L28+(Uitslagen!M28=6)</f>
        <v>1</v>
      </c>
      <c r="N28" s="25">
        <f>M28+(Uitslagen!N28=6)</f>
        <v>1</v>
      </c>
      <c r="O28" s="25">
        <f>N28+(Uitslagen!O28=6)</f>
        <v>1</v>
      </c>
      <c r="P28" s="25">
        <f>O28+(Uitslagen!P28=6)</f>
        <v>1</v>
      </c>
      <c r="Q28" s="25">
        <f>P28+(Uitslagen!Q28=6)</f>
        <v>1</v>
      </c>
      <c r="R28" s="25">
        <f>Q28+(Uitslagen!R28=6)</f>
        <v>1</v>
      </c>
      <c r="S28" s="25">
        <f>R28+(Uitslagen!S28=6)</f>
        <v>1</v>
      </c>
      <c r="T28" s="25">
        <f>S28+(Uitslagen!T28=6)</f>
        <v>1</v>
      </c>
      <c r="U28" s="25">
        <f>T28+(Uitslagen!U28=6)</f>
        <v>1</v>
      </c>
      <c r="V28" s="25">
        <f>U28+(Uitslagen!V28=6)</f>
        <v>1</v>
      </c>
      <c r="W28" s="25">
        <f>V28+(Uitslagen!W28=6)</f>
        <v>1</v>
      </c>
      <c r="X28" s="25">
        <f>W28+(Uitslagen!X28=6)</f>
        <v>1</v>
      </c>
      <c r="Y28" s="25">
        <f>X28+(Uitslagen!Y28=6)</f>
        <v>1</v>
      </c>
      <c r="Z28" s="25">
        <f>Y28+(Uitslagen!Z28=6)</f>
        <v>1</v>
      </c>
      <c r="AA28" s="25">
        <f>Z28+(Uitslagen!AA28=6)</f>
        <v>1</v>
      </c>
      <c r="AB28" s="25">
        <f>AA28+(Uitslagen!AB28=6)</f>
        <v>1</v>
      </c>
    </row>
    <row r="29" spans="1:28" x14ac:dyDescent="0.25">
      <c r="A29" s="278"/>
      <c r="B29" s="24" t="str">
        <f>Uitslagen!B29</f>
        <v>TEN DORPE 2</v>
      </c>
      <c r="C29" s="25">
        <f>0+(Uitslagen!C29=6)</f>
        <v>0</v>
      </c>
      <c r="D29" s="25">
        <f>C29+(Uitslagen!D29=6)</f>
        <v>0</v>
      </c>
      <c r="E29" s="25">
        <f>D29+(Uitslagen!E29=6)</f>
        <v>0</v>
      </c>
      <c r="F29" s="25">
        <f>E29+(Uitslagen!F29=6)</f>
        <v>0</v>
      </c>
      <c r="G29" s="25">
        <f>F29+(Uitslagen!G29=6)</f>
        <v>1</v>
      </c>
      <c r="H29" s="25">
        <f>G29+(Uitslagen!H29=6)</f>
        <v>2</v>
      </c>
      <c r="I29" s="25">
        <f>H29+(Uitslagen!I29=6)</f>
        <v>2</v>
      </c>
      <c r="J29" s="25">
        <f>I29+(Uitslagen!J29=6)</f>
        <v>2</v>
      </c>
      <c r="K29" s="25">
        <f>J29+(Uitslagen!K29=6)</f>
        <v>2</v>
      </c>
      <c r="L29" s="25">
        <f>K29+(Uitslagen!L29=6)</f>
        <v>2</v>
      </c>
      <c r="M29" s="25">
        <f>L29+(Uitslagen!M29=6)</f>
        <v>2</v>
      </c>
      <c r="N29" s="25">
        <f>M29+(Uitslagen!N29=6)</f>
        <v>2</v>
      </c>
      <c r="O29" s="25">
        <f>N29+(Uitslagen!O29=6)</f>
        <v>2</v>
      </c>
      <c r="P29" s="25">
        <f>O29+(Uitslagen!P29=6)</f>
        <v>2</v>
      </c>
      <c r="Q29" s="25">
        <f>P29+(Uitslagen!Q29=6)</f>
        <v>2</v>
      </c>
      <c r="R29" s="25">
        <f>Q29+(Uitslagen!R29=6)</f>
        <v>2</v>
      </c>
      <c r="S29" s="25">
        <f>R29+(Uitslagen!S29=6)</f>
        <v>2</v>
      </c>
      <c r="T29" s="25">
        <f>S29+(Uitslagen!T29=6)</f>
        <v>3</v>
      </c>
      <c r="U29" s="25">
        <f>T29+(Uitslagen!U29=6)</f>
        <v>3</v>
      </c>
      <c r="V29" s="25">
        <f>U29+(Uitslagen!V29=6)</f>
        <v>3</v>
      </c>
      <c r="W29" s="25">
        <f>V29+(Uitslagen!W29=6)</f>
        <v>3</v>
      </c>
      <c r="X29" s="25">
        <f>W29+(Uitslagen!X29=6)</f>
        <v>3</v>
      </c>
      <c r="Y29" s="25">
        <f>X29+(Uitslagen!Y29=6)</f>
        <v>3</v>
      </c>
      <c r="Z29" s="25">
        <f>Y29+(Uitslagen!Z29=6)</f>
        <v>3</v>
      </c>
      <c r="AA29" s="25">
        <f>Z29+(Uitslagen!AA29=6)</f>
        <v>3</v>
      </c>
      <c r="AB29" s="25">
        <f>AA29+(Uitslagen!AB29=6)</f>
        <v>3</v>
      </c>
    </row>
    <row r="30" spans="1:28" x14ac:dyDescent="0.2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ht="12.75" customHeight="1" x14ac:dyDescent="0.25">
      <c r="A31" s="278" t="str">
        <f>Uitslagen!A31</f>
        <v>2e Reeks</v>
      </c>
      <c r="B31" s="24" t="str">
        <f>Uitslagen!B31</f>
        <v>BLOCKSKEN</v>
      </c>
      <c r="C31" s="25">
        <f>0+(Uitslagen!C31=6)</f>
        <v>0</v>
      </c>
      <c r="D31" s="25">
        <f>C31+(Uitslagen!D31=6)</f>
        <v>0</v>
      </c>
      <c r="E31" s="25">
        <f>D31+(Uitslagen!E31=6)</f>
        <v>0</v>
      </c>
      <c r="F31" s="25">
        <f>E31+(Uitslagen!F31=6)</f>
        <v>1</v>
      </c>
      <c r="G31" s="25">
        <f>F31+(Uitslagen!G31=6)</f>
        <v>2</v>
      </c>
      <c r="H31" s="25">
        <f>G31+(Uitslagen!H31=6)</f>
        <v>3</v>
      </c>
      <c r="I31" s="25">
        <f>H31+(Uitslagen!I31=6)</f>
        <v>3</v>
      </c>
      <c r="J31" s="25">
        <f>I31+(Uitslagen!J31=6)</f>
        <v>3</v>
      </c>
      <c r="K31" s="25">
        <f>J31+(Uitslagen!K31=6)</f>
        <v>3</v>
      </c>
      <c r="L31" s="25">
        <f>K31+(Uitslagen!L31=6)</f>
        <v>3</v>
      </c>
      <c r="M31" s="25">
        <f>L31+(Uitslagen!M31=6)</f>
        <v>3</v>
      </c>
      <c r="N31" s="25">
        <f>M31+(Uitslagen!N31=6)</f>
        <v>4</v>
      </c>
      <c r="O31" s="25">
        <f>N31+(Uitslagen!O31=6)</f>
        <v>4</v>
      </c>
      <c r="P31" s="25">
        <f>O31+(Uitslagen!P31=6)</f>
        <v>4</v>
      </c>
      <c r="Q31" s="25">
        <f>P31+(Uitslagen!Q31=6)</f>
        <v>5</v>
      </c>
      <c r="R31" s="25">
        <f>Q31+(Uitslagen!R31=6)</f>
        <v>6</v>
      </c>
      <c r="S31" s="25">
        <f>R31+(Uitslagen!S31=6)</f>
        <v>6</v>
      </c>
      <c r="T31" s="25">
        <f>S31+(Uitslagen!T31=6)</f>
        <v>6</v>
      </c>
      <c r="U31" s="25">
        <f>T31+(Uitslagen!U31=6)</f>
        <v>6</v>
      </c>
      <c r="V31" s="25">
        <f>U31+(Uitslagen!V31=6)</f>
        <v>7</v>
      </c>
      <c r="W31" s="25">
        <f>V31+(Uitslagen!W31=6)</f>
        <v>7</v>
      </c>
      <c r="X31" s="25">
        <f>W31+(Uitslagen!X31=6)</f>
        <v>7</v>
      </c>
      <c r="Y31" s="25">
        <f>X31+(Uitslagen!Y31=6)</f>
        <v>7</v>
      </c>
      <c r="Z31" s="25">
        <f>Y31+(Uitslagen!Z31=6)</f>
        <v>7</v>
      </c>
      <c r="AA31" s="25">
        <f>Z31+(Uitslagen!AA31=6)</f>
        <v>7</v>
      </c>
      <c r="AB31" s="25">
        <f>AA31+(Uitslagen!AB31=6)</f>
        <v>7</v>
      </c>
    </row>
    <row r="32" spans="1:28" x14ac:dyDescent="0.25">
      <c r="A32" s="278"/>
      <c r="B32" s="24" t="str">
        <f>Uitslagen!B32</f>
        <v>DE GOLVERS 2</v>
      </c>
      <c r="C32" s="25">
        <f>0+(Uitslagen!C32=6)</f>
        <v>0</v>
      </c>
      <c r="D32" s="25">
        <f>C32+(Uitslagen!D32=6)</f>
        <v>0</v>
      </c>
      <c r="E32" s="25">
        <f>D32+(Uitslagen!E32=6)</f>
        <v>0</v>
      </c>
      <c r="F32" s="25">
        <f>E32+(Uitslagen!F32=6)</f>
        <v>1</v>
      </c>
      <c r="G32" s="25">
        <f>F32+(Uitslagen!G32=6)</f>
        <v>1</v>
      </c>
      <c r="H32" s="25">
        <f>G32+(Uitslagen!H32=6)</f>
        <v>1</v>
      </c>
      <c r="I32" s="25">
        <f>H32+(Uitslagen!I32=6)</f>
        <v>1</v>
      </c>
      <c r="J32" s="25">
        <f>I32+(Uitslagen!J32=6)</f>
        <v>1</v>
      </c>
      <c r="K32" s="25">
        <f>J32+(Uitslagen!K32=6)</f>
        <v>1</v>
      </c>
      <c r="L32" s="25">
        <f>K32+(Uitslagen!L32=6)</f>
        <v>1</v>
      </c>
      <c r="M32" s="25">
        <f>L32+(Uitslagen!M32=6)</f>
        <v>1</v>
      </c>
      <c r="N32" s="25">
        <f>M32+(Uitslagen!N32=6)</f>
        <v>2</v>
      </c>
      <c r="O32" s="25">
        <f>N32+(Uitslagen!O32=6)</f>
        <v>2</v>
      </c>
      <c r="P32" s="25">
        <f>O32+(Uitslagen!P32=6)</f>
        <v>2</v>
      </c>
      <c r="Q32" s="25">
        <f>P32+(Uitslagen!Q32=6)</f>
        <v>2</v>
      </c>
      <c r="R32" s="25">
        <f>Q32+(Uitslagen!R32=6)</f>
        <v>2</v>
      </c>
      <c r="S32" s="25">
        <f>R32+(Uitslagen!S32=6)</f>
        <v>2</v>
      </c>
      <c r="T32" s="25">
        <f>S32+(Uitslagen!T32=6)</f>
        <v>3</v>
      </c>
      <c r="U32" s="25">
        <f>T32+(Uitslagen!U32=6)</f>
        <v>3</v>
      </c>
      <c r="V32" s="25">
        <f>U32+(Uitslagen!V32=6)</f>
        <v>3</v>
      </c>
      <c r="W32" s="25">
        <f>V32+(Uitslagen!W32=6)</f>
        <v>3</v>
      </c>
      <c r="X32" s="25">
        <f>W32+(Uitslagen!X32=6)</f>
        <v>3</v>
      </c>
      <c r="Y32" s="25">
        <f>X32+(Uitslagen!Y32=6)</f>
        <v>3</v>
      </c>
      <c r="Z32" s="25">
        <f>Y32+(Uitslagen!Z32=6)</f>
        <v>3</v>
      </c>
      <c r="AA32" s="25">
        <f>Z32+(Uitslagen!AA32=6)</f>
        <v>3</v>
      </c>
      <c r="AB32" s="25">
        <f>AA32+(Uitslagen!AB32=6)</f>
        <v>3</v>
      </c>
    </row>
    <row r="33" spans="1:28" x14ac:dyDescent="0.25">
      <c r="A33" s="278"/>
      <c r="B33" s="24" t="str">
        <f>Uitslagen!B33</f>
        <v>DE RICO'S</v>
      </c>
      <c r="C33" s="25">
        <f>0+(Uitslagen!C33=6)</f>
        <v>1</v>
      </c>
      <c r="D33" s="25">
        <f>C33+(Uitslagen!D33=6)</f>
        <v>2</v>
      </c>
      <c r="E33" s="25">
        <f>D33+(Uitslagen!E33=6)</f>
        <v>2</v>
      </c>
      <c r="F33" s="25">
        <f>E33+(Uitslagen!F33=6)</f>
        <v>2</v>
      </c>
      <c r="G33" s="25">
        <f>F33+(Uitslagen!G33=6)</f>
        <v>2</v>
      </c>
      <c r="H33" s="25">
        <f>G33+(Uitslagen!H33=6)</f>
        <v>2</v>
      </c>
      <c r="I33" s="25">
        <f>H33+(Uitslagen!I33=6)</f>
        <v>2</v>
      </c>
      <c r="J33" s="25">
        <f>I33+(Uitslagen!J33=6)</f>
        <v>2</v>
      </c>
      <c r="K33" s="25">
        <f>J33+(Uitslagen!K33=6)</f>
        <v>2</v>
      </c>
      <c r="L33" s="25">
        <f>K33+(Uitslagen!L33=6)</f>
        <v>2</v>
      </c>
      <c r="M33" s="25">
        <f>L33+(Uitslagen!M33=6)</f>
        <v>2</v>
      </c>
      <c r="N33" s="25">
        <f>M33+(Uitslagen!N33=6)</f>
        <v>2</v>
      </c>
      <c r="O33" s="25">
        <f>N33+(Uitslagen!O33=6)</f>
        <v>2</v>
      </c>
      <c r="P33" s="25">
        <f>O33+(Uitslagen!P33=6)</f>
        <v>3</v>
      </c>
      <c r="Q33" s="25">
        <f>P33+(Uitslagen!Q33=6)</f>
        <v>3</v>
      </c>
      <c r="R33" s="25">
        <f>Q33+(Uitslagen!R33=6)</f>
        <v>3</v>
      </c>
      <c r="S33" s="25">
        <f>R33+(Uitslagen!S33=6)</f>
        <v>4</v>
      </c>
      <c r="T33" s="25">
        <f>S33+(Uitslagen!T33=6)</f>
        <v>4</v>
      </c>
      <c r="U33" s="25">
        <f>T33+(Uitslagen!U33=6)</f>
        <v>4</v>
      </c>
      <c r="V33" s="25">
        <f>U33+(Uitslagen!V33=6)</f>
        <v>5</v>
      </c>
      <c r="W33" s="25">
        <f>V33+(Uitslagen!W33=6)</f>
        <v>5</v>
      </c>
      <c r="X33" s="25">
        <f>W33+(Uitslagen!X33=6)</f>
        <v>5</v>
      </c>
      <c r="Y33" s="25">
        <f>X33+(Uitslagen!Y33=6)</f>
        <v>6</v>
      </c>
      <c r="Z33" s="25">
        <f>Y33+(Uitslagen!Z33=6)</f>
        <v>6</v>
      </c>
      <c r="AA33" s="25">
        <f>Z33+(Uitslagen!AA33=6)</f>
        <v>7</v>
      </c>
      <c r="AB33" s="25">
        <f>AA33+(Uitslagen!AB33=6)</f>
        <v>7</v>
      </c>
    </row>
    <row r="34" spans="1:28" x14ac:dyDescent="0.25">
      <c r="A34" s="278"/>
      <c r="B34" s="24" t="str">
        <f>Uitslagen!B34</f>
        <v>DE SLOEBERS 2</v>
      </c>
      <c r="C34" s="25">
        <f>0+(Uitslagen!C34=6)</f>
        <v>0</v>
      </c>
      <c r="D34" s="25">
        <f>C34+(Uitslagen!D34=6)</f>
        <v>0</v>
      </c>
      <c r="E34" s="25">
        <f>D34+(Uitslagen!E34=6)</f>
        <v>0</v>
      </c>
      <c r="F34" s="25">
        <f>E34+(Uitslagen!F34=6)</f>
        <v>0</v>
      </c>
      <c r="G34" s="25">
        <f>F34+(Uitslagen!G34=6)</f>
        <v>0</v>
      </c>
      <c r="H34" s="25">
        <f>G34+(Uitslagen!H34=6)</f>
        <v>0</v>
      </c>
      <c r="I34" s="25">
        <f>H34+(Uitslagen!I34=6)</f>
        <v>0</v>
      </c>
      <c r="J34" s="25">
        <f>I34+(Uitslagen!J34=6)</f>
        <v>0</v>
      </c>
      <c r="K34" s="25">
        <f>J34+(Uitslagen!K34=6)</f>
        <v>0</v>
      </c>
      <c r="L34" s="25">
        <f>K34+(Uitslagen!L34=6)</f>
        <v>0</v>
      </c>
      <c r="M34" s="25">
        <f>L34+(Uitslagen!M34=6)</f>
        <v>0</v>
      </c>
      <c r="N34" s="25">
        <f>M34+(Uitslagen!N34=6)</f>
        <v>0</v>
      </c>
      <c r="O34" s="25">
        <f>N34+(Uitslagen!O34=6)</f>
        <v>0</v>
      </c>
      <c r="P34" s="25">
        <f>O34+(Uitslagen!P34=6)</f>
        <v>0</v>
      </c>
      <c r="Q34" s="25">
        <f>P34+(Uitslagen!Q34=6)</f>
        <v>0</v>
      </c>
      <c r="R34" s="25">
        <f>Q34+(Uitslagen!R34=6)</f>
        <v>0</v>
      </c>
      <c r="S34" s="25">
        <f>R34+(Uitslagen!S34=6)</f>
        <v>0</v>
      </c>
      <c r="T34" s="25">
        <f>S34+(Uitslagen!T34=6)</f>
        <v>1</v>
      </c>
      <c r="U34" s="25">
        <f>T34+(Uitslagen!U34=6)</f>
        <v>1</v>
      </c>
      <c r="V34" s="25">
        <f>U34+(Uitslagen!V34=6)</f>
        <v>1</v>
      </c>
      <c r="W34" s="25">
        <f>V34+(Uitslagen!W34=6)</f>
        <v>1</v>
      </c>
      <c r="X34" s="25">
        <f>W34+(Uitslagen!X34=6)</f>
        <v>1</v>
      </c>
      <c r="Y34" s="25">
        <f>X34+(Uitslagen!Y34=6)</f>
        <v>1</v>
      </c>
      <c r="Z34" s="25">
        <f>Y34+(Uitslagen!Z34=6)</f>
        <v>1</v>
      </c>
      <c r="AA34" s="25">
        <f>Z34+(Uitslagen!AA34=6)</f>
        <v>1</v>
      </c>
      <c r="AB34" s="25">
        <f>AA34+(Uitslagen!AB34=6)</f>
        <v>1</v>
      </c>
    </row>
    <row r="35" spans="1:28" x14ac:dyDescent="0.25">
      <c r="A35" s="278"/>
      <c r="B35" s="24" t="str">
        <f>Uitslagen!B35</f>
        <v>DE ZES</v>
      </c>
      <c r="C35" s="25">
        <f>0+(Uitslagen!C35=6)</f>
        <v>0</v>
      </c>
      <c r="D35" s="25">
        <f>C35+(Uitslagen!D35=6)</f>
        <v>1</v>
      </c>
      <c r="E35" s="25">
        <f>D35+(Uitslagen!E35=6)</f>
        <v>1</v>
      </c>
      <c r="F35" s="25">
        <f>E35+(Uitslagen!F35=6)</f>
        <v>1</v>
      </c>
      <c r="G35" s="25">
        <f>F35+(Uitslagen!G35=6)</f>
        <v>2</v>
      </c>
      <c r="H35" s="25">
        <f>G35+(Uitslagen!H35=6)</f>
        <v>2</v>
      </c>
      <c r="I35" s="25">
        <f>H35+(Uitslagen!I35=6)</f>
        <v>2</v>
      </c>
      <c r="J35" s="25">
        <f>I35+(Uitslagen!J35=6)</f>
        <v>2</v>
      </c>
      <c r="K35" s="25">
        <f>J35+(Uitslagen!K35=6)</f>
        <v>2</v>
      </c>
      <c r="L35" s="25">
        <f>K35+(Uitslagen!L35=6)</f>
        <v>2</v>
      </c>
      <c r="M35" s="25">
        <f>L35+(Uitslagen!M35=6)</f>
        <v>2</v>
      </c>
      <c r="N35" s="25">
        <f>M35+(Uitslagen!N35=6)</f>
        <v>2</v>
      </c>
      <c r="O35" s="25">
        <f>N35+(Uitslagen!O35=6)</f>
        <v>2</v>
      </c>
      <c r="P35" s="25">
        <f>O35+(Uitslagen!P35=6)</f>
        <v>2</v>
      </c>
      <c r="Q35" s="25">
        <f>P35+(Uitslagen!Q35=6)</f>
        <v>2</v>
      </c>
      <c r="R35" s="25">
        <f>Q35+(Uitslagen!R35=6)</f>
        <v>2</v>
      </c>
      <c r="S35" s="25">
        <f>R35+(Uitslagen!S35=6)</f>
        <v>2</v>
      </c>
      <c r="T35" s="25">
        <f>S35+(Uitslagen!T35=6)</f>
        <v>2</v>
      </c>
      <c r="U35" s="25">
        <f>T35+(Uitslagen!U35=6)</f>
        <v>2</v>
      </c>
      <c r="V35" s="25">
        <f>U35+(Uitslagen!V35=6)</f>
        <v>2</v>
      </c>
      <c r="W35" s="25">
        <f>V35+(Uitslagen!W35=6)</f>
        <v>2</v>
      </c>
      <c r="X35" s="25">
        <f>W35+(Uitslagen!X35=6)</f>
        <v>2</v>
      </c>
      <c r="Y35" s="25">
        <f>X35+(Uitslagen!Y35=6)</f>
        <v>3</v>
      </c>
      <c r="Z35" s="25">
        <f>Y35+(Uitslagen!Z35=6)</f>
        <v>3</v>
      </c>
      <c r="AA35" s="25">
        <f>Z35+(Uitslagen!AA35=6)</f>
        <v>3</v>
      </c>
      <c r="AB35" s="25">
        <f>AA35+(Uitslagen!AB35=6)</f>
        <v>3</v>
      </c>
    </row>
    <row r="36" spans="1:28" x14ac:dyDescent="0.25">
      <c r="A36" s="278"/>
      <c r="B36" s="24" t="str">
        <f>Uitslagen!B36</f>
        <v>DEN TIGHEL 2</v>
      </c>
      <c r="C36" s="25">
        <f>0+(Uitslagen!C36=6)</f>
        <v>0</v>
      </c>
      <c r="D36" s="25">
        <f>C36+(Uitslagen!D36=6)</f>
        <v>1</v>
      </c>
      <c r="E36" s="25">
        <f>D36+(Uitslagen!E36=6)</f>
        <v>1</v>
      </c>
      <c r="F36" s="25">
        <f>E36+(Uitslagen!F36=6)</f>
        <v>2</v>
      </c>
      <c r="G36" s="25">
        <f>F36+(Uitslagen!G36=6)</f>
        <v>3</v>
      </c>
      <c r="H36" s="25">
        <f>G36+(Uitslagen!H36=6)</f>
        <v>3</v>
      </c>
      <c r="I36" s="25">
        <f>H36+(Uitslagen!I36=6)</f>
        <v>4</v>
      </c>
      <c r="J36" s="25">
        <f>I36+(Uitslagen!J36=6)</f>
        <v>4</v>
      </c>
      <c r="K36" s="25">
        <f>J36+(Uitslagen!K36=6)</f>
        <v>4</v>
      </c>
      <c r="L36" s="25">
        <f>K36+(Uitslagen!L36=6)</f>
        <v>4</v>
      </c>
      <c r="M36" s="25">
        <f>L36+(Uitslagen!M36=6)</f>
        <v>4</v>
      </c>
      <c r="N36" s="25">
        <f>M36+(Uitslagen!N36=6)</f>
        <v>5</v>
      </c>
      <c r="O36" s="25">
        <f>N36+(Uitslagen!O36=6)</f>
        <v>5</v>
      </c>
      <c r="P36" s="25">
        <f>O36+(Uitslagen!P36=6)</f>
        <v>5</v>
      </c>
      <c r="Q36" s="25">
        <f>P36+(Uitslagen!Q36=6)</f>
        <v>5</v>
      </c>
      <c r="R36" s="25">
        <f>Q36+(Uitslagen!R36=6)</f>
        <v>6</v>
      </c>
      <c r="S36" s="25">
        <f>R36+(Uitslagen!S36=6)</f>
        <v>7</v>
      </c>
      <c r="T36" s="25">
        <f>S36+(Uitslagen!T36=6)</f>
        <v>7</v>
      </c>
      <c r="U36" s="25">
        <f>T36+(Uitslagen!U36=6)</f>
        <v>7</v>
      </c>
      <c r="V36" s="25">
        <f>U36+(Uitslagen!V36=6)</f>
        <v>7</v>
      </c>
      <c r="W36" s="25">
        <f>V36+(Uitslagen!W36=6)</f>
        <v>7</v>
      </c>
      <c r="X36" s="25">
        <f>W36+(Uitslagen!X36=6)</f>
        <v>7</v>
      </c>
      <c r="Y36" s="25">
        <f>X36+(Uitslagen!Y36=6)</f>
        <v>7</v>
      </c>
      <c r="Z36" s="25">
        <f>Y36+(Uitslagen!Z36=6)</f>
        <v>7</v>
      </c>
      <c r="AA36" s="25">
        <f>Z36+(Uitslagen!AA36=6)</f>
        <v>7</v>
      </c>
      <c r="AB36" s="25">
        <f>AA36+(Uitslagen!AB36=6)</f>
        <v>7</v>
      </c>
    </row>
    <row r="37" spans="1:28" x14ac:dyDescent="0.25">
      <c r="A37" s="278"/>
      <c r="B37" s="24" t="str">
        <f>Uitslagen!B37</f>
        <v>HET ZANDHOF 2</v>
      </c>
      <c r="C37" s="25">
        <f>0+(Uitslagen!C37=6)</f>
        <v>1</v>
      </c>
      <c r="D37" s="25">
        <f>C37+(Uitslagen!D37=6)</f>
        <v>1</v>
      </c>
      <c r="E37" s="25">
        <f>D37+(Uitslagen!E37=6)</f>
        <v>1</v>
      </c>
      <c r="F37" s="25">
        <f>E37+(Uitslagen!F37=6)</f>
        <v>2</v>
      </c>
      <c r="G37" s="25">
        <f>F37+(Uitslagen!G37=6)</f>
        <v>2</v>
      </c>
      <c r="H37" s="25">
        <f>G37+(Uitslagen!H37=6)</f>
        <v>2</v>
      </c>
      <c r="I37" s="25">
        <f>H37+(Uitslagen!I37=6)</f>
        <v>3</v>
      </c>
      <c r="J37" s="25">
        <f>I37+(Uitslagen!J37=6)</f>
        <v>3</v>
      </c>
      <c r="K37" s="25">
        <f>J37+(Uitslagen!K37=6)</f>
        <v>3</v>
      </c>
      <c r="L37" s="25">
        <f>K37+(Uitslagen!L37=6)</f>
        <v>3</v>
      </c>
      <c r="M37" s="25">
        <f>L37+(Uitslagen!M37=6)</f>
        <v>3</v>
      </c>
      <c r="N37" s="25">
        <f>M37+(Uitslagen!N37=6)</f>
        <v>4</v>
      </c>
      <c r="O37" s="25">
        <f>N37+(Uitslagen!O37=6)</f>
        <v>4</v>
      </c>
      <c r="P37" s="25">
        <f>O37+(Uitslagen!P37=6)</f>
        <v>4</v>
      </c>
      <c r="Q37" s="25">
        <f>P37+(Uitslagen!Q37=6)</f>
        <v>5</v>
      </c>
      <c r="R37" s="25">
        <f>Q37+(Uitslagen!R37=6)</f>
        <v>5</v>
      </c>
      <c r="S37" s="25">
        <f>R37+(Uitslagen!S37=6)</f>
        <v>5</v>
      </c>
      <c r="T37" s="25">
        <f>S37+(Uitslagen!T37=6)</f>
        <v>5</v>
      </c>
      <c r="U37" s="25">
        <f>T37+(Uitslagen!U37=6)</f>
        <v>5</v>
      </c>
      <c r="V37" s="25">
        <f>U37+(Uitslagen!V37=6)</f>
        <v>5</v>
      </c>
      <c r="W37" s="25">
        <f>V37+(Uitslagen!W37=6)</f>
        <v>5</v>
      </c>
      <c r="X37" s="25">
        <f>W37+(Uitslagen!X37=6)</f>
        <v>5</v>
      </c>
      <c r="Y37" s="25">
        <f>X37+(Uitslagen!Y37=6)</f>
        <v>5</v>
      </c>
      <c r="Z37" s="25">
        <f>Y37+(Uitslagen!Z37=6)</f>
        <v>5</v>
      </c>
      <c r="AA37" s="25">
        <f>Z37+(Uitslagen!AA37=6)</f>
        <v>5</v>
      </c>
      <c r="AB37" s="25">
        <f>AA37+(Uitslagen!AB37=6)</f>
        <v>5</v>
      </c>
    </row>
    <row r="38" spans="1:28" x14ac:dyDescent="0.25">
      <c r="A38" s="278"/>
      <c r="B38" s="24" t="str">
        <f>Uitslagen!B38</f>
        <v>KALFORT SPORTIF 4</v>
      </c>
      <c r="C38" s="25">
        <f>0+(Uitslagen!C38=6)</f>
        <v>1</v>
      </c>
      <c r="D38" s="25">
        <f>C38+(Uitslagen!D38=6)</f>
        <v>2</v>
      </c>
      <c r="E38" s="25">
        <f>D38+(Uitslagen!E38=6)</f>
        <v>3</v>
      </c>
      <c r="F38" s="25">
        <f>E38+(Uitslagen!F38=6)</f>
        <v>4</v>
      </c>
      <c r="G38" s="25">
        <f>F38+(Uitslagen!G38=6)</f>
        <v>4</v>
      </c>
      <c r="H38" s="25">
        <f>G38+(Uitslagen!H38=6)</f>
        <v>5</v>
      </c>
      <c r="I38" s="25">
        <f>H38+(Uitslagen!I38=6)</f>
        <v>6</v>
      </c>
      <c r="J38" s="25">
        <f>I38+(Uitslagen!J38=6)</f>
        <v>6</v>
      </c>
      <c r="K38" s="25">
        <f>J38+(Uitslagen!K38=6)</f>
        <v>6</v>
      </c>
      <c r="L38" s="25">
        <f>K38+(Uitslagen!L38=6)</f>
        <v>6</v>
      </c>
      <c r="M38" s="25">
        <f>L38+(Uitslagen!M38=6)</f>
        <v>6</v>
      </c>
      <c r="N38" s="25">
        <f>M38+(Uitslagen!N38=6)</f>
        <v>6</v>
      </c>
      <c r="O38" s="25">
        <f>N38+(Uitslagen!O38=6)</f>
        <v>6</v>
      </c>
      <c r="P38" s="25">
        <f>O38+(Uitslagen!P38=6)</f>
        <v>7</v>
      </c>
      <c r="Q38" s="25">
        <f>P38+(Uitslagen!Q38=6)</f>
        <v>7</v>
      </c>
      <c r="R38" s="25">
        <f>Q38+(Uitslagen!R38=6)</f>
        <v>7</v>
      </c>
      <c r="S38" s="25">
        <f>R38+(Uitslagen!S38=6)</f>
        <v>7</v>
      </c>
      <c r="T38" s="25">
        <f>S38+(Uitslagen!T38=6)</f>
        <v>8</v>
      </c>
      <c r="U38" s="25">
        <f>T38+(Uitslagen!U38=6)</f>
        <v>8</v>
      </c>
      <c r="V38" s="25">
        <f>U38+(Uitslagen!V38=6)</f>
        <v>8</v>
      </c>
      <c r="W38" s="25">
        <f>V38+(Uitslagen!W38=6)</f>
        <v>8</v>
      </c>
      <c r="X38" s="25">
        <f>W38+(Uitslagen!X38=6)</f>
        <v>8</v>
      </c>
      <c r="Y38" s="25">
        <f>X38+(Uitslagen!Y38=6)</f>
        <v>8</v>
      </c>
      <c r="Z38" s="25">
        <f>Y38+(Uitslagen!Z38=6)</f>
        <v>8</v>
      </c>
      <c r="AA38" s="25">
        <f>Z38+(Uitslagen!AA38=6)</f>
        <v>8</v>
      </c>
      <c r="AB38" s="25">
        <f>AA38+(Uitslagen!AB38=6)</f>
        <v>8</v>
      </c>
    </row>
    <row r="39" spans="1:28" x14ac:dyDescent="0.25">
      <c r="A39" s="278"/>
      <c r="B39" s="24" t="str">
        <f>Uitslagen!B39</f>
        <v>ONDER DEN TOREN</v>
      </c>
      <c r="C39" s="25">
        <f>0+(Uitslagen!C39=6)</f>
        <v>0</v>
      </c>
      <c r="D39" s="25">
        <f>C39+(Uitslagen!D39=6)</f>
        <v>0</v>
      </c>
      <c r="E39" s="25">
        <f>D39+(Uitslagen!E39=6)</f>
        <v>1</v>
      </c>
      <c r="F39" s="25">
        <f>E39+(Uitslagen!F39=6)</f>
        <v>2</v>
      </c>
      <c r="G39" s="25">
        <f>F39+(Uitslagen!G39=6)</f>
        <v>2</v>
      </c>
      <c r="H39" s="25">
        <f>G39+(Uitslagen!H39=6)</f>
        <v>3</v>
      </c>
      <c r="I39" s="25">
        <f>H39+(Uitslagen!I39=6)</f>
        <v>3</v>
      </c>
      <c r="J39" s="25">
        <f>I39+(Uitslagen!J39=6)</f>
        <v>3</v>
      </c>
      <c r="K39" s="25">
        <f>J39+(Uitslagen!K39=6)</f>
        <v>3</v>
      </c>
      <c r="L39" s="25">
        <f>K39+(Uitslagen!L39=6)</f>
        <v>3</v>
      </c>
      <c r="M39" s="25">
        <f>L39+(Uitslagen!M39=6)</f>
        <v>3</v>
      </c>
      <c r="N39" s="25">
        <f>M39+(Uitslagen!N39=6)</f>
        <v>3</v>
      </c>
      <c r="O39" s="25">
        <f>N39+(Uitslagen!O39=6)</f>
        <v>3</v>
      </c>
      <c r="P39" s="25">
        <f>O39+(Uitslagen!P39=6)</f>
        <v>3</v>
      </c>
      <c r="Q39" s="25">
        <f>P39+(Uitslagen!Q39=6)</f>
        <v>3</v>
      </c>
      <c r="R39" s="25">
        <f>Q39+(Uitslagen!R39=6)</f>
        <v>3</v>
      </c>
      <c r="S39" s="25">
        <f>R39+(Uitslagen!S39=6)</f>
        <v>3</v>
      </c>
      <c r="T39" s="25">
        <f>S39+(Uitslagen!T39=6)</f>
        <v>4</v>
      </c>
      <c r="U39" s="25">
        <f>T39+(Uitslagen!U39=6)</f>
        <v>4</v>
      </c>
      <c r="V39" s="25">
        <f>U39+(Uitslagen!V39=6)</f>
        <v>4</v>
      </c>
      <c r="W39" s="25">
        <f>V39+(Uitslagen!W39=6)</f>
        <v>4</v>
      </c>
      <c r="X39" s="25">
        <f>W39+(Uitslagen!X39=6)</f>
        <v>4</v>
      </c>
      <c r="Y39" s="25">
        <f>X39+(Uitslagen!Y39=6)</f>
        <v>4</v>
      </c>
      <c r="Z39" s="25">
        <f>Y39+(Uitslagen!Z39=6)</f>
        <v>4</v>
      </c>
      <c r="AA39" s="25">
        <f>Z39+(Uitslagen!AA39=6)</f>
        <v>5</v>
      </c>
      <c r="AB39" s="25">
        <f>AA39+(Uitslagen!AB39=6)</f>
        <v>5</v>
      </c>
    </row>
    <row r="40" spans="1:28" x14ac:dyDescent="0.25">
      <c r="A40" s="278"/>
      <c r="B40" s="24" t="str">
        <f>Uitslagen!B40</f>
        <v>PLAZA 2</v>
      </c>
      <c r="C40" s="25">
        <f>0+(Uitslagen!C40=6)</f>
        <v>0</v>
      </c>
      <c r="D40" s="25">
        <f>C40+(Uitslagen!D40=6)</f>
        <v>0</v>
      </c>
      <c r="E40" s="25">
        <f>D40+(Uitslagen!E40=6)</f>
        <v>0</v>
      </c>
      <c r="F40" s="25">
        <f>E40+(Uitslagen!F40=6)</f>
        <v>0</v>
      </c>
      <c r="G40" s="25">
        <f>F40+(Uitslagen!G40=6)</f>
        <v>1</v>
      </c>
      <c r="H40" s="25">
        <f>G40+(Uitslagen!H40=6)</f>
        <v>2</v>
      </c>
      <c r="I40" s="25">
        <f>H40+(Uitslagen!I40=6)</f>
        <v>3</v>
      </c>
      <c r="J40" s="25">
        <f>I40+(Uitslagen!J40=6)</f>
        <v>3</v>
      </c>
      <c r="K40" s="25">
        <f>J40+(Uitslagen!K40=6)</f>
        <v>3</v>
      </c>
      <c r="L40" s="25">
        <f>K40+(Uitslagen!L40=6)</f>
        <v>3</v>
      </c>
      <c r="M40" s="25">
        <f>L40+(Uitslagen!M40=6)</f>
        <v>3</v>
      </c>
      <c r="N40" s="25">
        <f>M40+(Uitslagen!N40=6)</f>
        <v>4</v>
      </c>
      <c r="O40" s="25">
        <f>N40+(Uitslagen!O40=6)</f>
        <v>4</v>
      </c>
      <c r="P40" s="25">
        <f>O40+(Uitslagen!P40=6)</f>
        <v>4</v>
      </c>
      <c r="Q40" s="25">
        <f>P40+(Uitslagen!Q40=6)</f>
        <v>4</v>
      </c>
      <c r="R40" s="25">
        <f>Q40+(Uitslagen!R40=6)</f>
        <v>4</v>
      </c>
      <c r="S40" s="25">
        <f>R40+(Uitslagen!S40=6)</f>
        <v>5</v>
      </c>
      <c r="T40" s="25">
        <f>S40+(Uitslagen!T40=6)</f>
        <v>5</v>
      </c>
      <c r="U40" s="25">
        <f>T40+(Uitslagen!U40=6)</f>
        <v>5</v>
      </c>
      <c r="V40" s="25">
        <f>U40+(Uitslagen!V40=6)</f>
        <v>5</v>
      </c>
      <c r="W40" s="25">
        <f>V40+(Uitslagen!W40=6)</f>
        <v>5</v>
      </c>
      <c r="X40" s="25">
        <f>W40+(Uitslagen!X40=6)</f>
        <v>5</v>
      </c>
      <c r="Y40" s="25">
        <f>X40+(Uitslagen!Y40=6)</f>
        <v>5</v>
      </c>
      <c r="Z40" s="25">
        <f>Y40+(Uitslagen!Z40=6)</f>
        <v>5</v>
      </c>
      <c r="AA40" s="25">
        <f>Z40+(Uitslagen!AA40=6)</f>
        <v>5</v>
      </c>
      <c r="AB40" s="25">
        <f>AA40+(Uitslagen!AB40=6)</f>
        <v>5</v>
      </c>
    </row>
    <row r="41" spans="1:28" x14ac:dyDescent="0.25">
      <c r="A41" s="278"/>
      <c r="B41" s="24" t="str">
        <f>Uitslagen!B41</f>
        <v>SPORTIFKE 2</v>
      </c>
      <c r="C41" s="25">
        <f>0+(Uitslagen!C41=6)</f>
        <v>1</v>
      </c>
      <c r="D41" s="25">
        <f>C41+(Uitslagen!D41=6)</f>
        <v>1</v>
      </c>
      <c r="E41" s="25">
        <f>D41+(Uitslagen!E41=6)</f>
        <v>1</v>
      </c>
      <c r="F41" s="25">
        <f>E41+(Uitslagen!F41=6)</f>
        <v>2</v>
      </c>
      <c r="G41" s="25">
        <f>F41+(Uitslagen!G41=6)</f>
        <v>2</v>
      </c>
      <c r="H41" s="25">
        <f>G41+(Uitslagen!H41=6)</f>
        <v>3</v>
      </c>
      <c r="I41" s="25">
        <f>H41+(Uitslagen!I41=6)</f>
        <v>3</v>
      </c>
      <c r="J41" s="25">
        <f>I41+(Uitslagen!J41=6)</f>
        <v>3</v>
      </c>
      <c r="K41" s="25">
        <f>J41+(Uitslagen!K41=6)</f>
        <v>3</v>
      </c>
      <c r="L41" s="25">
        <f>K41+(Uitslagen!L41=6)</f>
        <v>3</v>
      </c>
      <c r="M41" s="25">
        <f>L41+(Uitslagen!M41=6)</f>
        <v>3</v>
      </c>
      <c r="N41" s="25">
        <f>M41+(Uitslagen!N41=6)</f>
        <v>4</v>
      </c>
      <c r="O41" s="25">
        <f>N41+(Uitslagen!O41=6)</f>
        <v>4</v>
      </c>
      <c r="P41" s="25">
        <f>O41+(Uitslagen!P41=6)</f>
        <v>4</v>
      </c>
      <c r="Q41" s="25">
        <f>P41+(Uitslagen!Q41=6)</f>
        <v>4</v>
      </c>
      <c r="R41" s="25">
        <f>Q41+(Uitslagen!R41=6)</f>
        <v>4</v>
      </c>
      <c r="S41" s="25">
        <f>R41+(Uitslagen!S41=6)</f>
        <v>4</v>
      </c>
      <c r="T41" s="25">
        <f>S41+(Uitslagen!T41=6)</f>
        <v>4</v>
      </c>
      <c r="U41" s="25">
        <f>T41+(Uitslagen!U41=6)</f>
        <v>4</v>
      </c>
      <c r="V41" s="25">
        <f>U41+(Uitslagen!V41=6)</f>
        <v>4</v>
      </c>
      <c r="W41" s="25">
        <f>V41+(Uitslagen!W41=6)</f>
        <v>4</v>
      </c>
      <c r="X41" s="25">
        <f>W41+(Uitslagen!X41=6)</f>
        <v>4</v>
      </c>
      <c r="Y41" s="25">
        <f>X41+(Uitslagen!Y41=6)</f>
        <v>4</v>
      </c>
      <c r="Z41" s="25">
        <f>Y41+(Uitslagen!Z41=6)</f>
        <v>4</v>
      </c>
      <c r="AA41" s="25">
        <f>Z41+(Uitslagen!AA41=6)</f>
        <v>4</v>
      </c>
      <c r="AB41" s="25">
        <f>AA41+(Uitslagen!AB41=6)</f>
        <v>4</v>
      </c>
    </row>
    <row r="42" spans="1:28" x14ac:dyDescent="0.25">
      <c r="A42" s="278"/>
      <c r="B42" s="24" t="str">
        <f>Uitslagen!B42</f>
        <v>TEN DORPE 3</v>
      </c>
      <c r="C42" s="25">
        <f>0+(Uitslagen!C42=6)</f>
        <v>0</v>
      </c>
      <c r="D42" s="25">
        <f>C42+(Uitslagen!D42=6)</f>
        <v>0</v>
      </c>
      <c r="E42" s="25">
        <f>D42+(Uitslagen!E42=6)</f>
        <v>0</v>
      </c>
      <c r="F42" s="25">
        <f>E42+(Uitslagen!F42=6)</f>
        <v>1</v>
      </c>
      <c r="G42" s="25">
        <f>F42+(Uitslagen!G42=6)</f>
        <v>1</v>
      </c>
      <c r="H42" s="25">
        <f>G42+(Uitslagen!H42=6)</f>
        <v>2</v>
      </c>
      <c r="I42" s="25">
        <f>H42+(Uitslagen!I42=6)</f>
        <v>2</v>
      </c>
      <c r="J42" s="25">
        <f>I42+(Uitslagen!J42=6)</f>
        <v>2</v>
      </c>
      <c r="K42" s="25">
        <f>J42+(Uitslagen!K42=6)</f>
        <v>2</v>
      </c>
      <c r="L42" s="25">
        <f>K42+(Uitslagen!L42=6)</f>
        <v>2</v>
      </c>
      <c r="M42" s="25">
        <f>L42+(Uitslagen!M42=6)</f>
        <v>2</v>
      </c>
      <c r="N42" s="25">
        <f>M42+(Uitslagen!N42=6)</f>
        <v>2</v>
      </c>
      <c r="O42" s="25">
        <f>N42+(Uitslagen!O42=6)</f>
        <v>2</v>
      </c>
      <c r="P42" s="25">
        <f>O42+(Uitslagen!P42=6)</f>
        <v>2</v>
      </c>
      <c r="Q42" s="25">
        <f>P42+(Uitslagen!Q42=6)</f>
        <v>2</v>
      </c>
      <c r="R42" s="25">
        <f>Q42+(Uitslagen!R42=6)</f>
        <v>2</v>
      </c>
      <c r="S42" s="25">
        <f>R42+(Uitslagen!S42=6)</f>
        <v>3</v>
      </c>
      <c r="T42" s="25">
        <f>S42+(Uitslagen!T42=6)</f>
        <v>3</v>
      </c>
      <c r="U42" s="25">
        <f>T42+(Uitslagen!U42=6)</f>
        <v>3</v>
      </c>
      <c r="V42" s="25">
        <f>U42+(Uitslagen!V42=6)</f>
        <v>3</v>
      </c>
      <c r="W42" s="25">
        <f>V42+(Uitslagen!W42=6)</f>
        <v>3</v>
      </c>
      <c r="X42" s="25">
        <f>W42+(Uitslagen!X42=6)</f>
        <v>3</v>
      </c>
      <c r="Y42" s="25">
        <f>X42+(Uitslagen!Y42=6)</f>
        <v>3</v>
      </c>
      <c r="Z42" s="25">
        <f>Y42+(Uitslagen!Z42=6)</f>
        <v>3</v>
      </c>
      <c r="AA42" s="25">
        <f>Z42+(Uitslagen!AA42=6)</f>
        <v>3</v>
      </c>
      <c r="AB42" s="25">
        <f>AA42+(Uitslagen!AB42=6)</f>
        <v>3</v>
      </c>
    </row>
    <row r="43" spans="1:28"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2.75" customHeight="1" x14ac:dyDescent="0.25">
      <c r="A44" s="278" t="str">
        <f>Uitslagen!A44</f>
        <v>3e Reeks</v>
      </c>
      <c r="B44" s="24" t="str">
        <f>Uitslagen!B44</f>
        <v>BILJARTVRIENDEN 2</v>
      </c>
      <c r="C44" s="25">
        <f>0+(Uitslagen!C44=6)</f>
        <v>0</v>
      </c>
      <c r="D44" s="25">
        <f>C44+(Uitslagen!D44=6)</f>
        <v>0</v>
      </c>
      <c r="E44" s="25">
        <f>D44+(Uitslagen!E44=6)</f>
        <v>0</v>
      </c>
      <c r="F44" s="25">
        <f>E44+(Uitslagen!F44=6)</f>
        <v>0</v>
      </c>
      <c r="G44" s="25">
        <f>F44+(Uitslagen!G44=6)</f>
        <v>0</v>
      </c>
      <c r="H44" s="25">
        <f>G44+(Uitslagen!H44=6)</f>
        <v>1</v>
      </c>
      <c r="I44" s="25">
        <f>H44+(Uitslagen!I44=6)</f>
        <v>2</v>
      </c>
      <c r="J44" s="25">
        <f>I44+(Uitslagen!J44=6)</f>
        <v>2</v>
      </c>
      <c r="K44" s="25">
        <f>J44+(Uitslagen!K44=6)</f>
        <v>3</v>
      </c>
      <c r="L44" s="25">
        <f>K44+(Uitslagen!L44=6)</f>
        <v>3</v>
      </c>
      <c r="M44" s="25">
        <f>L44+(Uitslagen!M44=6)</f>
        <v>3</v>
      </c>
      <c r="N44" s="25">
        <f>M44+(Uitslagen!N44=6)</f>
        <v>3</v>
      </c>
      <c r="O44" s="25">
        <f>N44+(Uitslagen!O44=6)</f>
        <v>3</v>
      </c>
      <c r="P44" s="25">
        <f>O44+(Uitslagen!P44=6)</f>
        <v>3</v>
      </c>
      <c r="Q44" s="25">
        <f>P44+(Uitslagen!Q44=6)</f>
        <v>4</v>
      </c>
      <c r="R44" s="25">
        <f>Q44+(Uitslagen!R44=6)</f>
        <v>4</v>
      </c>
      <c r="S44" s="25">
        <f>R44+(Uitslagen!S44=6)</f>
        <v>4</v>
      </c>
      <c r="T44" s="25">
        <f>S44+(Uitslagen!T44=6)</f>
        <v>4</v>
      </c>
      <c r="U44" s="25">
        <f>T44+(Uitslagen!U44=6)</f>
        <v>5</v>
      </c>
      <c r="V44" s="25">
        <f>U44+(Uitslagen!V44=6)</f>
        <v>5</v>
      </c>
      <c r="W44" s="25">
        <f>V44+(Uitslagen!W44=6)</f>
        <v>5</v>
      </c>
      <c r="X44" s="25">
        <f>W44+(Uitslagen!X44=6)</f>
        <v>5</v>
      </c>
      <c r="Y44" s="25">
        <f>X44+(Uitslagen!Y44=6)</f>
        <v>5</v>
      </c>
      <c r="Z44" s="25">
        <f>Y44+(Uitslagen!Z44=6)</f>
        <v>5</v>
      </c>
      <c r="AA44" s="25">
        <f>Z44+(Uitslagen!AA44=6)</f>
        <v>5</v>
      </c>
      <c r="AB44" s="25">
        <f>AA44+(Uitslagen!AB44=6)</f>
        <v>5</v>
      </c>
    </row>
    <row r="45" spans="1:28" x14ac:dyDescent="0.25">
      <c r="A45" s="278"/>
      <c r="B45" s="24" t="str">
        <f>Uitslagen!B45</f>
        <v>BLACK BOYS 4</v>
      </c>
      <c r="C45" s="25">
        <f>0+(Uitslagen!C45=6)</f>
        <v>0</v>
      </c>
      <c r="D45" s="25">
        <f>C45+(Uitslagen!D45=6)</f>
        <v>0</v>
      </c>
      <c r="E45" s="25">
        <f>D45+(Uitslagen!E45=6)</f>
        <v>0</v>
      </c>
      <c r="F45" s="25">
        <f>E45+(Uitslagen!F45=6)</f>
        <v>0</v>
      </c>
      <c r="G45" s="25">
        <f>F45+(Uitslagen!G45=6)</f>
        <v>0</v>
      </c>
      <c r="H45" s="25">
        <f>G45+(Uitslagen!H45=6)</f>
        <v>0</v>
      </c>
      <c r="I45" s="25">
        <f>H45+(Uitslagen!I45=6)</f>
        <v>0</v>
      </c>
      <c r="J45" s="25">
        <f>I45+(Uitslagen!J45=6)</f>
        <v>0</v>
      </c>
      <c r="K45" s="25">
        <f>J45+(Uitslagen!K45=6)</f>
        <v>0</v>
      </c>
      <c r="L45" s="25">
        <f>K45+(Uitslagen!L45=6)</f>
        <v>0</v>
      </c>
      <c r="M45" s="25">
        <f>L45+(Uitslagen!M45=6)</f>
        <v>0</v>
      </c>
      <c r="N45" s="25">
        <f>M45+(Uitslagen!N45=6)</f>
        <v>0</v>
      </c>
      <c r="O45" s="25">
        <f>N45+(Uitslagen!O45=6)</f>
        <v>0</v>
      </c>
      <c r="P45" s="25">
        <f>O45+(Uitslagen!P45=6)</f>
        <v>0</v>
      </c>
      <c r="Q45" s="25">
        <f>P45+(Uitslagen!Q45=6)</f>
        <v>0</v>
      </c>
      <c r="R45" s="25">
        <f>Q45+(Uitslagen!R45=6)</f>
        <v>0</v>
      </c>
      <c r="S45" s="25">
        <f>R45+(Uitslagen!S45=6)</f>
        <v>0</v>
      </c>
      <c r="T45" s="25">
        <f>S45+(Uitslagen!T45=6)</f>
        <v>0</v>
      </c>
      <c r="U45" s="25">
        <f>T45+(Uitslagen!U45=6)</f>
        <v>0</v>
      </c>
      <c r="V45" s="25">
        <f>U45+(Uitslagen!V45=6)</f>
        <v>0</v>
      </c>
      <c r="W45" s="25">
        <f>V45+(Uitslagen!W45=6)</f>
        <v>0</v>
      </c>
      <c r="X45" s="25">
        <f>W45+(Uitslagen!X45=6)</f>
        <v>0</v>
      </c>
      <c r="Y45" s="25">
        <f>X45+(Uitslagen!Y45=6)</f>
        <v>0</v>
      </c>
      <c r="Z45" s="25">
        <f>Y45+(Uitslagen!Z45=6)</f>
        <v>0</v>
      </c>
      <c r="AA45" s="25">
        <f>Z45+(Uitslagen!AA45=6)</f>
        <v>1</v>
      </c>
      <c r="AB45" s="25">
        <f>AA45+(Uitslagen!AB45=6)</f>
        <v>1</v>
      </c>
    </row>
    <row r="46" spans="1:28" x14ac:dyDescent="0.25">
      <c r="A46" s="278"/>
      <c r="B46" s="24" t="str">
        <f>Uitslagen!B46</f>
        <v>D'AA POST</v>
      </c>
      <c r="C46" s="25">
        <f>0+(Uitslagen!C46=6)</f>
        <v>1</v>
      </c>
      <c r="D46" s="25">
        <f>C46+(Uitslagen!D46=6)</f>
        <v>1</v>
      </c>
      <c r="E46" s="25">
        <f>D46+(Uitslagen!E46=6)</f>
        <v>1</v>
      </c>
      <c r="F46" s="25">
        <f>E46+(Uitslagen!F46=6)</f>
        <v>1</v>
      </c>
      <c r="G46" s="25">
        <f>F46+(Uitslagen!G46=6)</f>
        <v>1</v>
      </c>
      <c r="H46" s="25">
        <f>G46+(Uitslagen!H46=6)</f>
        <v>1</v>
      </c>
      <c r="I46" s="25">
        <f>H46+(Uitslagen!I46=6)</f>
        <v>1</v>
      </c>
      <c r="J46" s="25">
        <f>I46+(Uitslagen!J46=6)</f>
        <v>1</v>
      </c>
      <c r="K46" s="25">
        <f>J46+(Uitslagen!K46=6)</f>
        <v>1</v>
      </c>
      <c r="L46" s="25">
        <f>K46+(Uitslagen!L46=6)</f>
        <v>2</v>
      </c>
      <c r="M46" s="25">
        <f>L46+(Uitslagen!M46=6)</f>
        <v>2</v>
      </c>
      <c r="N46" s="25">
        <f>M46+(Uitslagen!N46=6)</f>
        <v>2</v>
      </c>
      <c r="O46" s="25">
        <f>N46+(Uitslagen!O46=6)</f>
        <v>2</v>
      </c>
      <c r="P46" s="25">
        <f>O46+(Uitslagen!P46=6)</f>
        <v>2</v>
      </c>
      <c r="Q46" s="25">
        <f>P46+(Uitslagen!Q46=6)</f>
        <v>3</v>
      </c>
      <c r="R46" s="25">
        <f>Q46+(Uitslagen!R46=6)</f>
        <v>3</v>
      </c>
      <c r="S46" s="25">
        <f>R46+(Uitslagen!S46=6)</f>
        <v>4</v>
      </c>
      <c r="T46" s="25">
        <f>S46+(Uitslagen!T46=6)</f>
        <v>4</v>
      </c>
      <c r="U46" s="25">
        <f>T46+(Uitslagen!U46=6)</f>
        <v>4</v>
      </c>
      <c r="V46" s="25">
        <f>U46+(Uitslagen!V46=6)</f>
        <v>4</v>
      </c>
      <c r="W46" s="25">
        <f>V46+(Uitslagen!W46=6)</f>
        <v>4</v>
      </c>
      <c r="X46" s="25">
        <f>W46+(Uitslagen!X46=6)</f>
        <v>4</v>
      </c>
      <c r="Y46" s="25">
        <f>X46+(Uitslagen!Y46=6)</f>
        <v>4</v>
      </c>
      <c r="Z46" s="25">
        <f>Y46+(Uitslagen!Z46=6)</f>
        <v>4</v>
      </c>
      <c r="AA46" s="25">
        <f>Z46+(Uitslagen!AA46=6)</f>
        <v>4</v>
      </c>
      <c r="AB46" s="25">
        <f>AA46+(Uitslagen!AB46=6)</f>
        <v>4</v>
      </c>
    </row>
    <row r="47" spans="1:28" x14ac:dyDescent="0.25">
      <c r="A47" s="278"/>
      <c r="B47" s="24" t="str">
        <f>Uitslagen!B47</f>
        <v>DE PLEZANTE HOEK</v>
      </c>
      <c r="C47" s="25">
        <f>0+(Uitslagen!C47=6)</f>
        <v>0</v>
      </c>
      <c r="D47" s="25">
        <f>C47+(Uitslagen!D47=6)</f>
        <v>0</v>
      </c>
      <c r="E47" s="25">
        <f>D47+(Uitslagen!E47=6)</f>
        <v>0</v>
      </c>
      <c r="F47" s="25">
        <f>E47+(Uitslagen!F47=6)</f>
        <v>0</v>
      </c>
      <c r="G47" s="25">
        <f>F47+(Uitslagen!G47=6)</f>
        <v>0</v>
      </c>
      <c r="H47" s="25">
        <f>G47+(Uitslagen!H47=6)</f>
        <v>0</v>
      </c>
      <c r="I47" s="25">
        <f>H47+(Uitslagen!I47=6)</f>
        <v>0</v>
      </c>
      <c r="J47" s="25">
        <f>I47+(Uitslagen!J47=6)</f>
        <v>0</v>
      </c>
      <c r="K47" s="25">
        <f>J47+(Uitslagen!K47=6)</f>
        <v>0</v>
      </c>
      <c r="L47" s="25">
        <f>K47+(Uitslagen!L47=6)</f>
        <v>0</v>
      </c>
      <c r="M47" s="25">
        <f>L47+(Uitslagen!M47=6)</f>
        <v>0</v>
      </c>
      <c r="N47" s="25">
        <f>M47+(Uitslagen!N47=6)</f>
        <v>0</v>
      </c>
      <c r="O47" s="25">
        <f>N47+(Uitslagen!O47=6)</f>
        <v>0</v>
      </c>
      <c r="P47" s="25">
        <f>O47+(Uitslagen!P47=6)</f>
        <v>0</v>
      </c>
      <c r="Q47" s="25">
        <f>P47+(Uitslagen!Q47=6)</f>
        <v>0</v>
      </c>
      <c r="R47" s="25">
        <f>Q47+(Uitslagen!R47=6)</f>
        <v>0</v>
      </c>
      <c r="S47" s="25">
        <f>R47+(Uitslagen!S47=6)</f>
        <v>0</v>
      </c>
      <c r="T47" s="25">
        <f>S47+(Uitslagen!T47=6)</f>
        <v>0</v>
      </c>
      <c r="U47" s="25">
        <f>T47+(Uitslagen!U47=6)</f>
        <v>0</v>
      </c>
      <c r="V47" s="25">
        <f>U47+(Uitslagen!V47=6)</f>
        <v>0</v>
      </c>
      <c r="W47" s="25">
        <f>V47+(Uitslagen!W47=6)</f>
        <v>0</v>
      </c>
      <c r="X47" s="25">
        <f>W47+(Uitslagen!X47=6)</f>
        <v>0</v>
      </c>
      <c r="Y47" s="25">
        <f>X47+(Uitslagen!Y47=6)</f>
        <v>0</v>
      </c>
      <c r="Z47" s="25">
        <f>Y47+(Uitslagen!Z47=6)</f>
        <v>1</v>
      </c>
      <c r="AA47" s="25">
        <f>Z47+(Uitslagen!AA47=6)</f>
        <v>1</v>
      </c>
      <c r="AB47" s="25">
        <f>AA47+(Uitslagen!AB47=6)</f>
        <v>1</v>
      </c>
    </row>
    <row r="48" spans="1:28" x14ac:dyDescent="0.25">
      <c r="A48" s="278"/>
      <c r="B48" s="24" t="str">
        <f>Uitslagen!B48</f>
        <v>DUVELBOYS</v>
      </c>
      <c r="C48" s="25">
        <f>0+(Uitslagen!C48=6)</f>
        <v>0</v>
      </c>
      <c r="D48" s="25">
        <f>C48+(Uitslagen!D48=6)</f>
        <v>0</v>
      </c>
      <c r="E48" s="25">
        <f>D48+(Uitslagen!E48=6)</f>
        <v>0</v>
      </c>
      <c r="F48" s="25">
        <f>E48+(Uitslagen!F48=6)</f>
        <v>0</v>
      </c>
      <c r="G48" s="25">
        <f>F48+(Uitslagen!G48=6)</f>
        <v>1</v>
      </c>
      <c r="H48" s="25">
        <f>G48+(Uitslagen!H48=6)</f>
        <v>2</v>
      </c>
      <c r="I48" s="25">
        <f>H48+(Uitslagen!I48=6)</f>
        <v>2</v>
      </c>
      <c r="J48" s="25">
        <f>I48+(Uitslagen!J48=6)</f>
        <v>2</v>
      </c>
      <c r="K48" s="25">
        <f>J48+(Uitslagen!K48=6)</f>
        <v>2</v>
      </c>
      <c r="L48" s="25">
        <f>K48+(Uitslagen!L48=6)</f>
        <v>2</v>
      </c>
      <c r="M48" s="25">
        <f>L48+(Uitslagen!M48=6)</f>
        <v>2</v>
      </c>
      <c r="N48" s="25">
        <f>M48+(Uitslagen!N48=6)</f>
        <v>2</v>
      </c>
      <c r="O48" s="25">
        <f>N48+(Uitslagen!O48=6)</f>
        <v>2</v>
      </c>
      <c r="P48" s="25">
        <f>O48+(Uitslagen!P48=6)</f>
        <v>2</v>
      </c>
      <c r="Q48" s="25">
        <f>P48+(Uitslagen!Q48=6)</f>
        <v>2</v>
      </c>
      <c r="R48" s="25">
        <f>Q48+(Uitslagen!R48=6)</f>
        <v>2</v>
      </c>
      <c r="S48" s="25">
        <f>R48+(Uitslagen!S48=6)</f>
        <v>3</v>
      </c>
      <c r="T48" s="25">
        <f>S48+(Uitslagen!T48=6)</f>
        <v>3</v>
      </c>
      <c r="U48" s="25">
        <f>T48+(Uitslagen!U48=6)</f>
        <v>4</v>
      </c>
      <c r="V48" s="25">
        <f>U48+(Uitslagen!V48=6)</f>
        <v>4</v>
      </c>
      <c r="W48" s="25">
        <f>V48+(Uitslagen!W48=6)</f>
        <v>4</v>
      </c>
      <c r="X48" s="25">
        <f>W48+(Uitslagen!X48=6)</f>
        <v>4</v>
      </c>
      <c r="Y48" s="25">
        <f>X48+(Uitslagen!Y48=6)</f>
        <v>4</v>
      </c>
      <c r="Z48" s="25">
        <f>Y48+(Uitslagen!Z48=6)</f>
        <v>5</v>
      </c>
      <c r="AA48" s="25">
        <f>Z48+(Uitslagen!AA48=6)</f>
        <v>6</v>
      </c>
      <c r="AB48" s="25">
        <f>AA48+(Uitslagen!AB48=6)</f>
        <v>6</v>
      </c>
    </row>
    <row r="49" spans="1:28" x14ac:dyDescent="0.25">
      <c r="A49" s="278"/>
      <c r="B49" s="24" t="str">
        <f>Uitslagen!B49</f>
        <v>FAUSSE KEU</v>
      </c>
      <c r="C49" s="25">
        <f>0+(Uitslagen!C49=6)</f>
        <v>0</v>
      </c>
      <c r="D49" s="25">
        <f>C49+(Uitslagen!D49=6)</f>
        <v>0</v>
      </c>
      <c r="E49" s="25">
        <f>D49+(Uitslagen!E49=6)</f>
        <v>0</v>
      </c>
      <c r="F49" s="25">
        <f>E49+(Uitslagen!F49=6)</f>
        <v>0</v>
      </c>
      <c r="G49" s="25">
        <f>F49+(Uitslagen!G49=6)</f>
        <v>0</v>
      </c>
      <c r="H49" s="25">
        <f>G49+(Uitslagen!H49=6)</f>
        <v>1</v>
      </c>
      <c r="I49" s="25">
        <f>H49+(Uitslagen!I49=6)</f>
        <v>1</v>
      </c>
      <c r="J49" s="25">
        <f>I49+(Uitslagen!J49=6)</f>
        <v>1</v>
      </c>
      <c r="K49" s="25">
        <f>J49+(Uitslagen!K49=6)</f>
        <v>1</v>
      </c>
      <c r="L49" s="25">
        <f>K49+(Uitslagen!L49=6)</f>
        <v>2</v>
      </c>
      <c r="M49" s="25">
        <f>L49+(Uitslagen!M49=6)</f>
        <v>2</v>
      </c>
      <c r="N49" s="25">
        <f>M49+(Uitslagen!N49=6)</f>
        <v>2</v>
      </c>
      <c r="O49" s="25">
        <f>N49+(Uitslagen!O49=6)</f>
        <v>2</v>
      </c>
      <c r="P49" s="25">
        <f>O49+(Uitslagen!P49=6)</f>
        <v>3</v>
      </c>
      <c r="Q49" s="25">
        <f>P49+(Uitslagen!Q49=6)</f>
        <v>4</v>
      </c>
      <c r="R49" s="25">
        <f>Q49+(Uitslagen!R49=6)</f>
        <v>4</v>
      </c>
      <c r="S49" s="25">
        <f>R49+(Uitslagen!S49=6)</f>
        <v>4</v>
      </c>
      <c r="T49" s="25">
        <f>S49+(Uitslagen!T49=6)</f>
        <v>4</v>
      </c>
      <c r="U49" s="25">
        <f>T49+(Uitslagen!U49=6)</f>
        <v>5</v>
      </c>
      <c r="V49" s="25">
        <f>U49+(Uitslagen!V49=6)</f>
        <v>5</v>
      </c>
      <c r="W49" s="25">
        <f>V49+(Uitslagen!W49=6)</f>
        <v>5</v>
      </c>
      <c r="X49" s="25">
        <f>W49+(Uitslagen!X49=6)</f>
        <v>5</v>
      </c>
      <c r="Y49" s="25">
        <f>X49+(Uitslagen!Y49=6)</f>
        <v>5</v>
      </c>
      <c r="Z49" s="25">
        <f>Y49+(Uitslagen!Z49=6)</f>
        <v>5</v>
      </c>
      <c r="AA49" s="25">
        <f>Z49+(Uitslagen!AA49=6)</f>
        <v>5</v>
      </c>
      <c r="AB49" s="25">
        <f>AA49+(Uitslagen!AB49=6)</f>
        <v>5</v>
      </c>
    </row>
    <row r="50" spans="1:28" x14ac:dyDescent="0.25">
      <c r="A50" s="278"/>
      <c r="B50" s="24" t="str">
        <f>Uitslagen!B50</f>
        <v>HET WIEL 2</v>
      </c>
      <c r="C50" s="25">
        <f>0+(Uitslagen!C50=6)</f>
        <v>1</v>
      </c>
      <c r="D50" s="25">
        <f>C50+(Uitslagen!D50=6)</f>
        <v>1</v>
      </c>
      <c r="E50" s="25">
        <f>D50+(Uitslagen!E50=6)</f>
        <v>1</v>
      </c>
      <c r="F50" s="25">
        <f>E50+(Uitslagen!F50=6)</f>
        <v>1</v>
      </c>
      <c r="G50" s="25">
        <f>F50+(Uitslagen!G50=6)</f>
        <v>1</v>
      </c>
      <c r="H50" s="25">
        <f>G50+(Uitslagen!H50=6)</f>
        <v>2</v>
      </c>
      <c r="I50" s="25">
        <f>H50+(Uitslagen!I50=6)</f>
        <v>2</v>
      </c>
      <c r="J50" s="25">
        <f>I50+(Uitslagen!J50=6)</f>
        <v>2</v>
      </c>
      <c r="K50" s="25">
        <f>J50+(Uitslagen!K50=6)</f>
        <v>2</v>
      </c>
      <c r="L50" s="25">
        <f>K50+(Uitslagen!L50=6)</f>
        <v>2</v>
      </c>
      <c r="M50" s="25">
        <f>L50+(Uitslagen!M50=6)</f>
        <v>2</v>
      </c>
      <c r="N50" s="25">
        <f>M50+(Uitslagen!N50=6)</f>
        <v>2</v>
      </c>
      <c r="O50" s="25">
        <f>N50+(Uitslagen!O50=6)</f>
        <v>2</v>
      </c>
      <c r="P50" s="25">
        <f>O50+(Uitslagen!P50=6)</f>
        <v>2</v>
      </c>
      <c r="Q50" s="25">
        <f>P50+(Uitslagen!Q50=6)</f>
        <v>2</v>
      </c>
      <c r="R50" s="25">
        <f>Q50+(Uitslagen!R50=6)</f>
        <v>2</v>
      </c>
      <c r="S50" s="25">
        <f>R50+(Uitslagen!S50=6)</f>
        <v>2</v>
      </c>
      <c r="T50" s="25">
        <f>S50+(Uitslagen!T50=6)</f>
        <v>2</v>
      </c>
      <c r="U50" s="25">
        <f>T50+(Uitslagen!U50=6)</f>
        <v>3</v>
      </c>
      <c r="V50" s="25">
        <f>U50+(Uitslagen!V50=6)</f>
        <v>3</v>
      </c>
      <c r="W50" s="25">
        <f>V50+(Uitslagen!W50=6)</f>
        <v>3</v>
      </c>
      <c r="X50" s="25">
        <f>W50+(Uitslagen!X50=6)</f>
        <v>3</v>
      </c>
      <c r="Y50" s="25">
        <f>X50+(Uitslagen!Y50=6)</f>
        <v>3</v>
      </c>
      <c r="Z50" s="25">
        <f>Y50+(Uitslagen!Z50=6)</f>
        <v>3</v>
      </c>
      <c r="AA50" s="25">
        <f>Z50+(Uitslagen!AA50=6)</f>
        <v>3</v>
      </c>
      <c r="AB50" s="25">
        <f>AA50+(Uitslagen!AB50=6)</f>
        <v>3</v>
      </c>
    </row>
    <row r="51" spans="1:28" x14ac:dyDescent="0.25">
      <c r="A51" s="278"/>
      <c r="B51" s="24" t="str">
        <f>Uitslagen!B51</f>
        <v>KA 3</v>
      </c>
      <c r="C51" s="25">
        <f>0+(Uitslagen!C51=6)</f>
        <v>0</v>
      </c>
      <c r="D51" s="25">
        <f>C51+(Uitslagen!D51=6)</f>
        <v>0</v>
      </c>
      <c r="E51" s="25">
        <f>D51+(Uitslagen!E51=6)</f>
        <v>0</v>
      </c>
      <c r="F51" s="25">
        <f>E51+(Uitslagen!F51=6)</f>
        <v>0</v>
      </c>
      <c r="G51" s="25">
        <f>F51+(Uitslagen!G51=6)</f>
        <v>1</v>
      </c>
      <c r="H51" s="25">
        <f>G51+(Uitslagen!H51=6)</f>
        <v>1</v>
      </c>
      <c r="I51" s="25">
        <f>H51+(Uitslagen!I51=6)</f>
        <v>1</v>
      </c>
      <c r="J51" s="25">
        <f>I51+(Uitslagen!J51=6)</f>
        <v>1</v>
      </c>
      <c r="K51" s="25">
        <f>J51+(Uitslagen!K51=6)</f>
        <v>2</v>
      </c>
      <c r="L51" s="25">
        <f>K51+(Uitslagen!L51=6)</f>
        <v>2</v>
      </c>
      <c r="M51" s="25">
        <f>L51+(Uitslagen!M51=6)</f>
        <v>2</v>
      </c>
      <c r="N51" s="25">
        <f>M51+(Uitslagen!N51=6)</f>
        <v>3</v>
      </c>
      <c r="O51" s="25">
        <f>N51+(Uitslagen!O51=6)</f>
        <v>3</v>
      </c>
      <c r="P51" s="25">
        <f>O51+(Uitslagen!P51=6)</f>
        <v>4</v>
      </c>
      <c r="Q51" s="25">
        <f>P51+(Uitslagen!Q51=6)</f>
        <v>4</v>
      </c>
      <c r="R51" s="25">
        <f>Q51+(Uitslagen!R51=6)</f>
        <v>4</v>
      </c>
      <c r="S51" s="25">
        <f>R51+(Uitslagen!S51=6)</f>
        <v>4</v>
      </c>
      <c r="T51" s="25">
        <f>S51+(Uitslagen!T51=6)</f>
        <v>4</v>
      </c>
      <c r="U51" s="25">
        <f>T51+(Uitslagen!U51=6)</f>
        <v>4</v>
      </c>
      <c r="V51" s="25">
        <f>U51+(Uitslagen!V51=6)</f>
        <v>4</v>
      </c>
      <c r="W51" s="25">
        <f>V51+(Uitslagen!W51=6)</f>
        <v>4</v>
      </c>
      <c r="X51" s="25">
        <f>W51+(Uitslagen!X51=6)</f>
        <v>4</v>
      </c>
      <c r="Y51" s="25">
        <f>X51+(Uitslagen!Y51=6)</f>
        <v>4</v>
      </c>
      <c r="Z51" s="25">
        <f>Y51+(Uitslagen!Z51=6)</f>
        <v>4</v>
      </c>
      <c r="AA51" s="25">
        <f>Z51+(Uitslagen!AA51=6)</f>
        <v>4</v>
      </c>
      <c r="AB51" s="25">
        <f>AA51+(Uitslagen!AB51=6)</f>
        <v>4</v>
      </c>
    </row>
    <row r="52" spans="1:28" x14ac:dyDescent="0.25">
      <c r="A52" s="278"/>
      <c r="B52" s="24" t="str">
        <f>Uitslagen!B52</f>
        <v>KALFORT SPORTIF 5</v>
      </c>
      <c r="C52" s="25">
        <f>0+(Uitslagen!C52=6)</f>
        <v>0</v>
      </c>
      <c r="D52" s="25">
        <f>C52+(Uitslagen!D52=6)</f>
        <v>0</v>
      </c>
      <c r="E52" s="25">
        <f>D52+(Uitslagen!E52=6)</f>
        <v>0</v>
      </c>
      <c r="F52" s="25">
        <f>E52+(Uitslagen!F52=6)</f>
        <v>0</v>
      </c>
      <c r="G52" s="25">
        <f>F52+(Uitslagen!G52=6)</f>
        <v>0</v>
      </c>
      <c r="H52" s="25">
        <f>G52+(Uitslagen!H52=6)</f>
        <v>0</v>
      </c>
      <c r="I52" s="25">
        <f>H52+(Uitslagen!I52=6)</f>
        <v>1</v>
      </c>
      <c r="J52" s="25">
        <f>I52+(Uitslagen!J52=6)</f>
        <v>1</v>
      </c>
      <c r="K52" s="25">
        <f>J52+(Uitslagen!K52=6)</f>
        <v>1</v>
      </c>
      <c r="L52" s="25">
        <f>K52+(Uitslagen!L52=6)</f>
        <v>1</v>
      </c>
      <c r="M52" s="25">
        <f>L52+(Uitslagen!M52=6)</f>
        <v>1</v>
      </c>
      <c r="N52" s="25">
        <f>M52+(Uitslagen!N52=6)</f>
        <v>1</v>
      </c>
      <c r="O52" s="25">
        <f>N52+(Uitslagen!O52=6)</f>
        <v>1</v>
      </c>
      <c r="P52" s="25">
        <f>O52+(Uitslagen!P52=6)</f>
        <v>1</v>
      </c>
      <c r="Q52" s="25">
        <f>P52+(Uitslagen!Q52=6)</f>
        <v>1</v>
      </c>
      <c r="R52" s="25">
        <f>Q52+(Uitslagen!R52=6)</f>
        <v>1</v>
      </c>
      <c r="S52" s="25">
        <f>R52+(Uitslagen!S52=6)</f>
        <v>1</v>
      </c>
      <c r="T52" s="25">
        <f>S52+(Uitslagen!T52=6)</f>
        <v>1</v>
      </c>
      <c r="U52" s="25">
        <f>T52+(Uitslagen!U52=6)</f>
        <v>1</v>
      </c>
      <c r="V52" s="25">
        <f>U52+(Uitslagen!V52=6)</f>
        <v>1</v>
      </c>
      <c r="W52" s="25">
        <f>V52+(Uitslagen!W52=6)</f>
        <v>1</v>
      </c>
      <c r="X52" s="25">
        <f>W52+(Uitslagen!X52=6)</f>
        <v>1</v>
      </c>
      <c r="Y52" s="25">
        <f>X52+(Uitslagen!Y52=6)</f>
        <v>1</v>
      </c>
      <c r="Z52" s="25">
        <f>Y52+(Uitslagen!Z52=6)</f>
        <v>2</v>
      </c>
      <c r="AA52" s="25">
        <f>Z52+(Uitslagen!AA52=6)</f>
        <v>2</v>
      </c>
      <c r="AB52" s="25">
        <f>AA52+(Uitslagen!AB52=6)</f>
        <v>2</v>
      </c>
    </row>
    <row r="53" spans="1:28" x14ac:dyDescent="0.25">
      <c r="A53" s="278"/>
      <c r="B53" s="24" t="str">
        <f>Uitslagen!B53</f>
        <v>KALFORT SPORTIF 6</v>
      </c>
      <c r="C53" s="25">
        <f>0+(Uitslagen!C53=6)</f>
        <v>0</v>
      </c>
      <c r="D53" s="25">
        <f>C53+(Uitslagen!D53=6)</f>
        <v>0</v>
      </c>
      <c r="E53" s="25">
        <f>D53+(Uitslagen!E53=6)</f>
        <v>0</v>
      </c>
      <c r="F53" s="25">
        <f>E53+(Uitslagen!F53=6)</f>
        <v>0</v>
      </c>
      <c r="G53" s="25">
        <f>F53+(Uitslagen!G53=6)</f>
        <v>0</v>
      </c>
      <c r="H53" s="25">
        <f>G53+(Uitslagen!H53=6)</f>
        <v>0</v>
      </c>
      <c r="I53" s="25">
        <f>H53+(Uitslagen!I53=6)</f>
        <v>0</v>
      </c>
      <c r="J53" s="25">
        <f>I53+(Uitslagen!J53=6)</f>
        <v>0</v>
      </c>
      <c r="K53" s="25">
        <f>J53+(Uitslagen!K53=6)</f>
        <v>0</v>
      </c>
      <c r="L53" s="25">
        <f>K53+(Uitslagen!L53=6)</f>
        <v>1</v>
      </c>
      <c r="M53" s="25">
        <f>L53+(Uitslagen!M53=6)</f>
        <v>1</v>
      </c>
      <c r="N53" s="25">
        <f>M53+(Uitslagen!N53=6)</f>
        <v>2</v>
      </c>
      <c r="O53" s="25">
        <f>N53+(Uitslagen!O53=6)</f>
        <v>2</v>
      </c>
      <c r="P53" s="25">
        <f>O53+(Uitslagen!P53=6)</f>
        <v>2</v>
      </c>
      <c r="Q53" s="25">
        <f>P53+(Uitslagen!Q53=6)</f>
        <v>2</v>
      </c>
      <c r="R53" s="25">
        <f>Q53+(Uitslagen!R53=6)</f>
        <v>2</v>
      </c>
      <c r="S53" s="25">
        <f>R53+(Uitslagen!S53=6)</f>
        <v>2</v>
      </c>
      <c r="T53" s="25">
        <f>S53+(Uitslagen!T53=6)</f>
        <v>2</v>
      </c>
      <c r="U53" s="25">
        <f>T53+(Uitslagen!U53=6)</f>
        <v>2</v>
      </c>
      <c r="V53" s="25">
        <f>U53+(Uitslagen!V53=6)</f>
        <v>2</v>
      </c>
      <c r="W53" s="25">
        <f>V53+(Uitslagen!W53=6)</f>
        <v>2</v>
      </c>
      <c r="X53" s="25">
        <f>W53+(Uitslagen!X53=6)</f>
        <v>2</v>
      </c>
      <c r="Y53" s="25">
        <f>X53+(Uitslagen!Y53=6)</f>
        <v>2</v>
      </c>
      <c r="Z53" s="25">
        <f>Y53+(Uitslagen!Z53=6)</f>
        <v>2</v>
      </c>
      <c r="AA53" s="25">
        <f>Z53+(Uitslagen!AA53=6)</f>
        <v>2</v>
      </c>
      <c r="AB53" s="25">
        <f>AA53+(Uitslagen!AB53=6)</f>
        <v>2</v>
      </c>
    </row>
    <row r="54" spans="1:28" x14ac:dyDescent="0.25">
      <c r="A54" s="278"/>
      <c r="B54" s="24" t="str">
        <f>Uitslagen!B54</f>
        <v>STAPPES</v>
      </c>
      <c r="C54" s="25">
        <f>0+(Uitslagen!C54=6)</f>
        <v>0</v>
      </c>
      <c r="D54" s="25">
        <f>C54+(Uitslagen!D54=6)</f>
        <v>0</v>
      </c>
      <c r="E54" s="25">
        <f>D54+(Uitslagen!E54=6)</f>
        <v>0</v>
      </c>
      <c r="F54" s="25">
        <f>E54+(Uitslagen!F54=6)</f>
        <v>0</v>
      </c>
      <c r="G54" s="25">
        <f>F54+(Uitslagen!G54=6)</f>
        <v>0</v>
      </c>
      <c r="H54" s="25">
        <f>G54+(Uitslagen!H54=6)</f>
        <v>0</v>
      </c>
      <c r="I54" s="25">
        <f>H54+(Uitslagen!I54=6)</f>
        <v>0</v>
      </c>
      <c r="J54" s="25">
        <f>I54+(Uitslagen!J54=6)</f>
        <v>0</v>
      </c>
      <c r="K54" s="25">
        <f>J54+(Uitslagen!K54=6)</f>
        <v>0</v>
      </c>
      <c r="L54" s="25">
        <f>K54+(Uitslagen!L54=6)</f>
        <v>1</v>
      </c>
      <c r="M54" s="25">
        <f>L54+(Uitslagen!M54=6)</f>
        <v>1</v>
      </c>
      <c r="N54" s="25">
        <f>M54+(Uitslagen!N54=6)</f>
        <v>2</v>
      </c>
      <c r="O54" s="25">
        <f>N54+(Uitslagen!O54=6)</f>
        <v>2</v>
      </c>
      <c r="P54" s="25">
        <f>O54+(Uitslagen!P54=6)</f>
        <v>2</v>
      </c>
      <c r="Q54" s="25">
        <f>P54+(Uitslagen!Q54=6)</f>
        <v>2</v>
      </c>
      <c r="R54" s="25">
        <f>Q54+(Uitslagen!R54=6)</f>
        <v>2</v>
      </c>
      <c r="S54" s="25">
        <f>R54+(Uitslagen!S54=6)</f>
        <v>2</v>
      </c>
      <c r="T54" s="25">
        <f>S54+(Uitslagen!T54=6)</f>
        <v>2</v>
      </c>
      <c r="U54" s="25">
        <f>T54+(Uitslagen!U54=6)</f>
        <v>2</v>
      </c>
      <c r="V54" s="25">
        <f>U54+(Uitslagen!V54=6)</f>
        <v>2</v>
      </c>
      <c r="W54" s="25">
        <f>V54+(Uitslagen!W54=6)</f>
        <v>2</v>
      </c>
      <c r="X54" s="25">
        <f>W54+(Uitslagen!X54=6)</f>
        <v>2</v>
      </c>
      <c r="Y54" s="25">
        <f>X54+(Uitslagen!Y54=6)</f>
        <v>2</v>
      </c>
      <c r="Z54" s="25">
        <f>Y54+(Uitslagen!Z54=6)</f>
        <v>3</v>
      </c>
      <c r="AA54" s="25">
        <f>Z54+(Uitslagen!AA54=6)</f>
        <v>3</v>
      </c>
      <c r="AB54" s="25">
        <f>AA54+(Uitslagen!AB54=6)</f>
        <v>3</v>
      </c>
    </row>
    <row r="55" spans="1:28" x14ac:dyDescent="0.25">
      <c r="A55" s="278"/>
      <c r="B55" s="24" t="str">
        <f>Uitslagen!B55</f>
        <v>TEN DORPE 4</v>
      </c>
      <c r="C55" s="25">
        <f>0+(Uitslagen!C55=6)</f>
        <v>0</v>
      </c>
      <c r="D55" s="25">
        <f>C55+(Uitslagen!D55=6)</f>
        <v>0</v>
      </c>
      <c r="E55" s="25">
        <f>D55+(Uitslagen!E55=6)</f>
        <v>0</v>
      </c>
      <c r="F55" s="25">
        <f>E55+(Uitslagen!F55=6)</f>
        <v>0</v>
      </c>
      <c r="G55" s="25">
        <f>F55+(Uitslagen!G55=6)</f>
        <v>0</v>
      </c>
      <c r="H55" s="25">
        <f>G55+(Uitslagen!H55=6)</f>
        <v>0</v>
      </c>
      <c r="I55" s="25">
        <f>H55+(Uitslagen!I55=6)</f>
        <v>0</v>
      </c>
      <c r="J55" s="25">
        <f>I55+(Uitslagen!J55=6)</f>
        <v>0</v>
      </c>
      <c r="K55" s="25">
        <f>J55+(Uitslagen!K55=6)</f>
        <v>0</v>
      </c>
      <c r="L55" s="25">
        <f>K55+(Uitslagen!L55=6)</f>
        <v>0</v>
      </c>
      <c r="M55" s="25">
        <f>L55+(Uitslagen!M55=6)</f>
        <v>0</v>
      </c>
      <c r="N55" s="25">
        <f>M55+(Uitslagen!N55=6)</f>
        <v>1</v>
      </c>
      <c r="O55" s="25">
        <f>N55+(Uitslagen!O55=6)</f>
        <v>1</v>
      </c>
      <c r="P55" s="25">
        <f>O55+(Uitslagen!P55=6)</f>
        <v>1</v>
      </c>
      <c r="Q55" s="25">
        <f>P55+(Uitslagen!Q55=6)</f>
        <v>2</v>
      </c>
      <c r="R55" s="25">
        <f>Q55+(Uitslagen!R55=6)</f>
        <v>2</v>
      </c>
      <c r="S55" s="25">
        <f>R55+(Uitslagen!S55=6)</f>
        <v>2</v>
      </c>
      <c r="T55" s="25">
        <f>S55+(Uitslagen!T55=6)</f>
        <v>2</v>
      </c>
      <c r="U55" s="25">
        <f>T55+(Uitslagen!U55=6)</f>
        <v>2</v>
      </c>
      <c r="V55" s="25">
        <f>U55+(Uitslagen!V55=6)</f>
        <v>2</v>
      </c>
      <c r="W55" s="25">
        <f>V55+(Uitslagen!W55=6)</f>
        <v>2</v>
      </c>
      <c r="X55" s="25">
        <f>W55+(Uitslagen!X55=6)</f>
        <v>2</v>
      </c>
      <c r="Y55" s="25">
        <f>X55+(Uitslagen!Y55=6)</f>
        <v>2</v>
      </c>
      <c r="Z55" s="25">
        <f>Y55+(Uitslagen!Z55=6)</f>
        <v>2</v>
      </c>
      <c r="AA55" s="25">
        <f>Z55+(Uitslagen!AA55=6)</f>
        <v>2</v>
      </c>
      <c r="AB55" s="25">
        <f>AA55+(Uitslagen!AB55=6)</f>
        <v>2</v>
      </c>
    </row>
  </sheetData>
  <mergeCells count="4">
    <mergeCell ref="A2:A15"/>
    <mergeCell ref="A17:A29"/>
    <mergeCell ref="A31:A42"/>
    <mergeCell ref="A44:A5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AB55"/>
  <sheetViews>
    <sheetView topLeftCell="A20" workbookViewId="0">
      <selection activeCell="L65" sqref="L65"/>
    </sheetView>
  </sheetViews>
  <sheetFormatPr defaultColWidth="9.109375" defaultRowHeight="13.2" x14ac:dyDescent="0.25"/>
  <cols>
    <col min="1" max="1" width="5.109375" style="21" customWidth="1"/>
    <col min="2" max="2" width="19.6640625" style="21" bestFit="1" customWidth="1"/>
    <col min="3" max="28" width="4.33203125" style="21" customWidth="1"/>
    <col min="29" max="16384" width="9.109375" style="21"/>
  </cols>
  <sheetData>
    <row r="2" spans="1:28" ht="12.75" customHeight="1" x14ac:dyDescent="0.25">
      <c r="A2" s="278" t="str">
        <f>Uitslagen!A2</f>
        <v>ERE</v>
      </c>
      <c r="B2" s="24" t="str">
        <f>Uitslagen!B2</f>
        <v>BLACK BOYS 1</v>
      </c>
      <c r="C2" s="25">
        <f>0+AND(Uitslagen!C2&gt;=0,Uitslagen!C2&lt;6,Uitslagen!C2&lt;&gt;"")</f>
        <v>0</v>
      </c>
      <c r="D2" s="25">
        <f>C2+AND(Uitslagen!D2&gt;=0,Uitslagen!D2&lt;6,Uitslagen!D2&lt;&gt;"")</f>
        <v>0</v>
      </c>
      <c r="E2" s="25">
        <f>D2+AND(Uitslagen!E2&gt;=0,Uitslagen!E2&lt;6,Uitslagen!E2&lt;&gt;"")</f>
        <v>0</v>
      </c>
      <c r="F2" s="25">
        <f>E2+AND(Uitslagen!F2&gt;=0,Uitslagen!F2&lt;6,Uitslagen!F2&lt;&gt;"")</f>
        <v>0</v>
      </c>
      <c r="G2" s="25">
        <f>F2+AND(Uitslagen!G2&gt;=0,Uitslagen!G2&lt;6,Uitslagen!G2&lt;&gt;"")</f>
        <v>0</v>
      </c>
      <c r="H2" s="25">
        <f>G2+AND(Uitslagen!H2&gt;=0,Uitslagen!H2&lt;6,Uitslagen!H2&lt;&gt;"")</f>
        <v>0</v>
      </c>
      <c r="I2" s="25">
        <f>H2+AND(Uitslagen!I2&gt;=0,Uitslagen!I2&lt;6,Uitslagen!I2&lt;&gt;"")</f>
        <v>0</v>
      </c>
      <c r="J2" s="25">
        <f>I2+AND(Uitslagen!J2&gt;=0,Uitslagen!J2&lt;6,Uitslagen!J2&lt;&gt;"")</f>
        <v>0</v>
      </c>
      <c r="K2" s="25">
        <f>J2+AND(Uitslagen!K2&gt;=0,Uitslagen!K2&lt;6,Uitslagen!K2&lt;&gt;"")</f>
        <v>0</v>
      </c>
      <c r="L2" s="25">
        <f>K2+AND(Uitslagen!L2&gt;=0,Uitslagen!L2&lt;6,Uitslagen!L2&lt;&gt;"")</f>
        <v>0</v>
      </c>
      <c r="M2" s="25">
        <f>L2+AND(Uitslagen!M2&gt;=0,Uitslagen!M2&lt;6,Uitslagen!M2&lt;&gt;"")</f>
        <v>0</v>
      </c>
      <c r="N2" s="25">
        <f>M2+AND(Uitslagen!N2&gt;=0,Uitslagen!N2&lt;6,Uitslagen!N2&lt;&gt;"")</f>
        <v>0</v>
      </c>
      <c r="O2" s="25">
        <f>N2+AND(Uitslagen!O2&gt;=0,Uitslagen!O2&lt;6,Uitslagen!O2&lt;&gt;"")</f>
        <v>0</v>
      </c>
      <c r="P2" s="25">
        <f>O2+AND(Uitslagen!P2&gt;=0,Uitslagen!P2&lt;6,Uitslagen!P2&lt;&gt;"")</f>
        <v>1</v>
      </c>
      <c r="Q2" s="25">
        <f>P2+AND(Uitslagen!Q2&gt;=0,Uitslagen!Q2&lt;6,Uitslagen!Q2&lt;&gt;"")</f>
        <v>1</v>
      </c>
      <c r="R2" s="25">
        <f>Q2+AND(Uitslagen!R2&gt;=0,Uitslagen!R2&lt;6,Uitslagen!R2&lt;&gt;"")</f>
        <v>1</v>
      </c>
      <c r="S2" s="25">
        <f>R2+AND(Uitslagen!S2&gt;=0,Uitslagen!S2&lt;6,Uitslagen!S2&lt;&gt;"")</f>
        <v>1</v>
      </c>
      <c r="T2" s="25">
        <f>S2+AND(Uitslagen!T2&gt;=0,Uitslagen!T2&lt;6,Uitslagen!T2&lt;&gt;"")</f>
        <v>1</v>
      </c>
      <c r="U2" s="25">
        <f>T2+AND(Uitslagen!U2&gt;=0,Uitslagen!U2&lt;6,Uitslagen!U2&lt;&gt;"")</f>
        <v>1</v>
      </c>
      <c r="V2" s="25">
        <f>U2+AND(Uitslagen!V2&gt;=0,Uitslagen!V2&lt;6,Uitslagen!V2&lt;&gt;"")</f>
        <v>1</v>
      </c>
      <c r="W2" s="25">
        <f>V2+AND(Uitslagen!W2&gt;=0,Uitslagen!W2&lt;6,Uitslagen!W2&lt;&gt;"")</f>
        <v>1</v>
      </c>
      <c r="X2" s="25">
        <f>W2+AND(Uitslagen!X2&gt;=0,Uitslagen!X2&lt;6,Uitslagen!X2&lt;&gt;"")</f>
        <v>1</v>
      </c>
      <c r="Y2" s="25">
        <f>X2+AND(Uitslagen!Y2&gt;=0,Uitslagen!Y2&lt;6,Uitslagen!Y2&lt;&gt;"")</f>
        <v>1</v>
      </c>
      <c r="Z2" s="25">
        <f>Y2+AND(Uitslagen!Z2&gt;=0,Uitslagen!Z2&lt;6,Uitslagen!Z2&lt;&gt;"")</f>
        <v>1</v>
      </c>
      <c r="AA2" s="25">
        <f>Z2+AND(Uitslagen!AA2&gt;=0,Uitslagen!AA2&lt;6,Uitslagen!AA2&lt;&gt;"")</f>
        <v>1</v>
      </c>
      <c r="AB2" s="25">
        <f>AA2+AND(Uitslagen!AB2&gt;=0,Uitslagen!AB2&lt;6,Uitslagen!AB2&lt;&gt;"")</f>
        <v>2</v>
      </c>
    </row>
    <row r="3" spans="1:28" x14ac:dyDescent="0.25">
      <c r="A3" s="278"/>
      <c r="B3" s="24" t="str">
        <f>Uitslagen!B3</f>
        <v>BLACK BOYS 2</v>
      </c>
      <c r="C3" s="25">
        <f>0+AND(Uitslagen!C3&gt;=0,Uitslagen!C3&lt;6,Uitslagen!C3&lt;&gt;"")</f>
        <v>0</v>
      </c>
      <c r="D3" s="25">
        <f>C3+AND(Uitslagen!D3&gt;=0,Uitslagen!D3&lt;6,Uitslagen!D3&lt;&gt;"")</f>
        <v>0</v>
      </c>
      <c r="E3" s="25">
        <f>D3+AND(Uitslagen!E3&gt;=0,Uitslagen!E3&lt;6,Uitslagen!E3&lt;&gt;"")</f>
        <v>1</v>
      </c>
      <c r="F3" s="25">
        <f>E3+AND(Uitslagen!F3&gt;=0,Uitslagen!F3&lt;6,Uitslagen!F3&lt;&gt;"")</f>
        <v>1</v>
      </c>
      <c r="G3" s="25">
        <f>F3+AND(Uitslagen!G3&gt;=0,Uitslagen!G3&lt;6,Uitslagen!G3&lt;&gt;"")</f>
        <v>1</v>
      </c>
      <c r="H3" s="25">
        <f>G3+AND(Uitslagen!H3&gt;=0,Uitslagen!H3&lt;6,Uitslagen!H3&lt;&gt;"")</f>
        <v>1</v>
      </c>
      <c r="I3" s="25">
        <f>H3+AND(Uitslagen!I3&gt;=0,Uitslagen!I3&lt;6,Uitslagen!I3&lt;&gt;"")</f>
        <v>1</v>
      </c>
      <c r="J3" s="25">
        <f>I3+AND(Uitslagen!J3&gt;=0,Uitslagen!J3&lt;6,Uitslagen!J3&lt;&gt;"")</f>
        <v>1</v>
      </c>
      <c r="K3" s="25">
        <f>J3+AND(Uitslagen!K3&gt;=0,Uitslagen!K3&lt;6,Uitslagen!K3&lt;&gt;"")</f>
        <v>1</v>
      </c>
      <c r="L3" s="25">
        <f>K3+AND(Uitslagen!L3&gt;=0,Uitslagen!L3&lt;6,Uitslagen!L3&lt;&gt;"")</f>
        <v>2</v>
      </c>
      <c r="M3" s="25">
        <f>L3+AND(Uitslagen!M3&gt;=0,Uitslagen!M3&lt;6,Uitslagen!M3&lt;&gt;"")</f>
        <v>3</v>
      </c>
      <c r="N3" s="25">
        <f>M3+AND(Uitslagen!N3&gt;=0,Uitslagen!N3&lt;6,Uitslagen!N3&lt;&gt;"")</f>
        <v>3</v>
      </c>
      <c r="O3" s="25">
        <f>N3+AND(Uitslagen!O3&gt;=0,Uitslagen!O3&lt;6,Uitslagen!O3&lt;&gt;"")</f>
        <v>3</v>
      </c>
      <c r="P3" s="25">
        <f>O3+AND(Uitslagen!P3&gt;=0,Uitslagen!P3&lt;6,Uitslagen!P3&lt;&gt;"")</f>
        <v>3</v>
      </c>
      <c r="Q3" s="25">
        <f>P3+AND(Uitslagen!Q3&gt;=0,Uitslagen!Q3&lt;6,Uitslagen!Q3&lt;&gt;"")</f>
        <v>3</v>
      </c>
      <c r="R3" s="25">
        <f>Q3+AND(Uitslagen!R3&gt;=0,Uitslagen!R3&lt;6,Uitslagen!R3&lt;&gt;"")</f>
        <v>4</v>
      </c>
      <c r="S3" s="25">
        <f>R3+AND(Uitslagen!S3&gt;=0,Uitslagen!S3&lt;6,Uitslagen!S3&lt;&gt;"")</f>
        <v>5</v>
      </c>
      <c r="T3" s="25">
        <f>S3+AND(Uitslagen!T3&gt;=0,Uitslagen!T3&lt;6,Uitslagen!T3&lt;&gt;"")</f>
        <v>5</v>
      </c>
      <c r="U3" s="25">
        <f>T3+AND(Uitslagen!U3&gt;=0,Uitslagen!U3&lt;6,Uitslagen!U3&lt;&gt;"")</f>
        <v>5</v>
      </c>
      <c r="V3" s="25">
        <f>U3+AND(Uitslagen!V3&gt;=0,Uitslagen!V3&lt;6,Uitslagen!V3&lt;&gt;"")</f>
        <v>6</v>
      </c>
      <c r="W3" s="25">
        <f>V3+AND(Uitslagen!W3&gt;=0,Uitslagen!W3&lt;6,Uitslagen!W3&lt;&gt;"")</f>
        <v>6</v>
      </c>
      <c r="X3" s="25">
        <f>W3+AND(Uitslagen!X3&gt;=0,Uitslagen!X3&lt;6,Uitslagen!X3&lt;&gt;"")</f>
        <v>6</v>
      </c>
      <c r="Y3" s="25">
        <f>X3+AND(Uitslagen!Y3&gt;=0,Uitslagen!Y3&lt;6,Uitslagen!Y3&lt;&gt;"")</f>
        <v>6</v>
      </c>
      <c r="Z3" s="25">
        <f>Y3+AND(Uitslagen!Z3&gt;=0,Uitslagen!Z3&lt;6,Uitslagen!Z3&lt;&gt;"")</f>
        <v>6</v>
      </c>
      <c r="AA3" s="25">
        <f>Z3+AND(Uitslagen!AA3&gt;=0,Uitslagen!AA3&lt;6,Uitslagen!AA3&lt;&gt;"")</f>
        <v>6</v>
      </c>
      <c r="AB3" s="25">
        <f>AA3+AND(Uitslagen!AB3&gt;=0,Uitslagen!AB3&lt;6,Uitslagen!AB3&lt;&gt;"")</f>
        <v>6</v>
      </c>
    </row>
    <row r="4" spans="1:28" x14ac:dyDescent="0.25">
      <c r="A4" s="278"/>
      <c r="B4" s="24" t="str">
        <f>Uitslagen!B4</f>
        <v>DE PLEKKERS</v>
      </c>
      <c r="C4" s="25">
        <f>0+AND(Uitslagen!C4&gt;=0,Uitslagen!C4&lt;6,Uitslagen!C4&lt;&gt;"")</f>
        <v>1</v>
      </c>
      <c r="D4" s="25">
        <f>C4+AND(Uitslagen!D4&gt;=0,Uitslagen!D4&lt;6,Uitslagen!D4&lt;&gt;"")</f>
        <v>2</v>
      </c>
      <c r="E4" s="25">
        <f>D4+AND(Uitslagen!E4&gt;=0,Uitslagen!E4&lt;6,Uitslagen!E4&lt;&gt;"")</f>
        <v>3</v>
      </c>
      <c r="F4" s="25">
        <f>E4+AND(Uitslagen!F4&gt;=0,Uitslagen!F4&lt;6,Uitslagen!F4&lt;&gt;"")</f>
        <v>4</v>
      </c>
      <c r="G4" s="25">
        <f>F4+AND(Uitslagen!G4&gt;=0,Uitslagen!G4&lt;6,Uitslagen!G4&lt;&gt;"")</f>
        <v>5</v>
      </c>
      <c r="H4" s="25">
        <f>G4+AND(Uitslagen!H4&gt;=0,Uitslagen!H4&lt;6,Uitslagen!H4&lt;&gt;"")</f>
        <v>6</v>
      </c>
      <c r="I4" s="25">
        <f>H4+AND(Uitslagen!I4&gt;=0,Uitslagen!I4&lt;6,Uitslagen!I4&lt;&gt;"")</f>
        <v>6</v>
      </c>
      <c r="J4" s="25">
        <f>I4+AND(Uitslagen!J4&gt;=0,Uitslagen!J4&lt;6,Uitslagen!J4&lt;&gt;"")</f>
        <v>7</v>
      </c>
      <c r="K4" s="25">
        <f>J4+AND(Uitslagen!K4&gt;=0,Uitslagen!K4&lt;6,Uitslagen!K4&lt;&gt;"")</f>
        <v>8</v>
      </c>
      <c r="L4" s="25">
        <f>K4+AND(Uitslagen!L4&gt;=0,Uitslagen!L4&lt;6,Uitslagen!L4&lt;&gt;"")</f>
        <v>9</v>
      </c>
      <c r="M4" s="25">
        <f>L4+AND(Uitslagen!M4&gt;=0,Uitslagen!M4&lt;6,Uitslagen!M4&lt;&gt;"")</f>
        <v>10</v>
      </c>
      <c r="N4" s="25">
        <f>M4+AND(Uitslagen!N4&gt;=0,Uitslagen!N4&lt;6,Uitslagen!N4&lt;&gt;"")</f>
        <v>11</v>
      </c>
      <c r="O4" s="25">
        <f>N4+AND(Uitslagen!O4&gt;=0,Uitslagen!O4&lt;6,Uitslagen!O4&lt;&gt;"")</f>
        <v>12</v>
      </c>
      <c r="P4" s="25">
        <f>O4+AND(Uitslagen!P4&gt;=0,Uitslagen!P4&lt;6,Uitslagen!P4&lt;&gt;"")</f>
        <v>13</v>
      </c>
      <c r="Q4" s="25">
        <f>P4+AND(Uitslagen!Q4&gt;=0,Uitslagen!Q4&lt;6,Uitslagen!Q4&lt;&gt;"")</f>
        <v>14</v>
      </c>
      <c r="R4" s="25">
        <f>Q4+AND(Uitslagen!R4&gt;=0,Uitslagen!R4&lt;6,Uitslagen!R4&lt;&gt;"")</f>
        <v>14</v>
      </c>
      <c r="S4" s="25">
        <f>R4+AND(Uitslagen!S4&gt;=0,Uitslagen!S4&lt;6,Uitslagen!S4&lt;&gt;"")</f>
        <v>14</v>
      </c>
      <c r="T4" s="25">
        <f>S4+AND(Uitslagen!T4&gt;=0,Uitslagen!T4&lt;6,Uitslagen!T4&lt;&gt;"")</f>
        <v>14</v>
      </c>
      <c r="U4" s="25">
        <f>T4+AND(Uitslagen!U4&gt;=0,Uitslagen!U4&lt;6,Uitslagen!U4&lt;&gt;"")</f>
        <v>15</v>
      </c>
      <c r="V4" s="25">
        <f>U4+AND(Uitslagen!V4&gt;=0,Uitslagen!V4&lt;6,Uitslagen!V4&lt;&gt;"")</f>
        <v>15</v>
      </c>
      <c r="W4" s="25">
        <f>V4+AND(Uitslagen!W4&gt;=0,Uitslagen!W4&lt;6,Uitslagen!W4&lt;&gt;"")</f>
        <v>16</v>
      </c>
      <c r="X4" s="25">
        <f>W4+AND(Uitslagen!X4&gt;=0,Uitslagen!X4&lt;6,Uitslagen!X4&lt;&gt;"")</f>
        <v>17</v>
      </c>
      <c r="Y4" s="25">
        <f>X4+AND(Uitslagen!Y4&gt;=0,Uitslagen!Y4&lt;6,Uitslagen!Y4&lt;&gt;"")</f>
        <v>18</v>
      </c>
      <c r="Z4" s="25">
        <f>Y4+AND(Uitslagen!Z4&gt;=0,Uitslagen!Z4&lt;6,Uitslagen!Z4&lt;&gt;"")</f>
        <v>19</v>
      </c>
      <c r="AA4" s="25">
        <f>Z4+AND(Uitslagen!AA4&gt;=0,Uitslagen!AA4&lt;6,Uitslagen!AA4&lt;&gt;"")</f>
        <v>20</v>
      </c>
      <c r="AB4" s="25">
        <f>AA4+AND(Uitslagen!AB4&gt;=0,Uitslagen!AB4&lt;6,Uitslagen!AB4&lt;&gt;"")</f>
        <v>21</v>
      </c>
    </row>
    <row r="5" spans="1:28" x14ac:dyDescent="0.25">
      <c r="A5" s="278"/>
      <c r="B5" s="24" t="str">
        <f>Uitslagen!B5</f>
        <v>DE SLOEBERS 1</v>
      </c>
      <c r="C5" s="25">
        <f>0+AND(Uitslagen!C5&gt;=0,Uitslagen!C5&lt;6,Uitslagen!C5&lt;&gt;"")</f>
        <v>0</v>
      </c>
      <c r="D5" s="25">
        <f>C5+AND(Uitslagen!D5&gt;=0,Uitslagen!D5&lt;6,Uitslagen!D5&lt;&gt;"")</f>
        <v>1</v>
      </c>
      <c r="E5" s="25">
        <f>D5+AND(Uitslagen!E5&gt;=0,Uitslagen!E5&lt;6,Uitslagen!E5&lt;&gt;"")</f>
        <v>1</v>
      </c>
      <c r="F5" s="25">
        <f>E5+AND(Uitslagen!F5&gt;=0,Uitslagen!F5&lt;6,Uitslagen!F5&lt;&gt;"")</f>
        <v>1</v>
      </c>
      <c r="G5" s="25">
        <f>F5+AND(Uitslagen!G5&gt;=0,Uitslagen!G5&lt;6,Uitslagen!G5&lt;&gt;"")</f>
        <v>1</v>
      </c>
      <c r="H5" s="25">
        <f>G5+AND(Uitslagen!H5&gt;=0,Uitslagen!H5&lt;6,Uitslagen!H5&lt;&gt;"")</f>
        <v>1</v>
      </c>
      <c r="I5" s="25">
        <f>H5+AND(Uitslagen!I5&gt;=0,Uitslagen!I5&lt;6,Uitslagen!I5&lt;&gt;"")</f>
        <v>2</v>
      </c>
      <c r="J5" s="25">
        <f>I5+AND(Uitslagen!J5&gt;=0,Uitslagen!J5&lt;6,Uitslagen!J5&lt;&gt;"")</f>
        <v>3</v>
      </c>
      <c r="K5" s="25">
        <f>J5+AND(Uitslagen!K5&gt;=0,Uitslagen!K5&lt;6,Uitslagen!K5&lt;&gt;"")</f>
        <v>3</v>
      </c>
      <c r="L5" s="25">
        <f>K5+AND(Uitslagen!L5&gt;=0,Uitslagen!L5&lt;6,Uitslagen!L5&lt;&gt;"")</f>
        <v>3</v>
      </c>
      <c r="M5" s="25">
        <f>L5+AND(Uitslagen!M5&gt;=0,Uitslagen!M5&lt;6,Uitslagen!M5&lt;&gt;"")</f>
        <v>4</v>
      </c>
      <c r="N5" s="25">
        <f>M5+AND(Uitslagen!N5&gt;=0,Uitslagen!N5&lt;6,Uitslagen!N5&lt;&gt;"")</f>
        <v>5</v>
      </c>
      <c r="O5" s="25">
        <f>N5+AND(Uitslagen!O5&gt;=0,Uitslagen!O5&lt;6,Uitslagen!O5&lt;&gt;"")</f>
        <v>5</v>
      </c>
      <c r="P5" s="25">
        <f>O5+AND(Uitslagen!P5&gt;=0,Uitslagen!P5&lt;6,Uitslagen!P5&lt;&gt;"")</f>
        <v>5</v>
      </c>
      <c r="Q5" s="25">
        <f>P5+AND(Uitslagen!Q5&gt;=0,Uitslagen!Q5&lt;6,Uitslagen!Q5&lt;&gt;"")</f>
        <v>6</v>
      </c>
      <c r="R5" s="25">
        <f>Q5+AND(Uitslagen!R5&gt;=0,Uitslagen!R5&lt;6,Uitslagen!R5&lt;&gt;"")</f>
        <v>7</v>
      </c>
      <c r="S5" s="25">
        <f>R5+AND(Uitslagen!S5&gt;=0,Uitslagen!S5&lt;6,Uitslagen!S5&lt;&gt;"")</f>
        <v>8</v>
      </c>
      <c r="T5" s="25">
        <f>S5+AND(Uitslagen!T5&gt;=0,Uitslagen!T5&lt;6,Uitslagen!T5&lt;&gt;"")</f>
        <v>8</v>
      </c>
      <c r="U5" s="25">
        <f>T5+AND(Uitslagen!U5&gt;=0,Uitslagen!U5&lt;6,Uitslagen!U5&lt;&gt;"")</f>
        <v>8</v>
      </c>
      <c r="V5" s="25">
        <f>U5+AND(Uitslagen!V5&gt;=0,Uitslagen!V5&lt;6,Uitslagen!V5&lt;&gt;"")</f>
        <v>9</v>
      </c>
      <c r="W5" s="25">
        <f>V5+AND(Uitslagen!W5&gt;=0,Uitslagen!W5&lt;6,Uitslagen!W5&lt;&gt;"")</f>
        <v>9</v>
      </c>
      <c r="X5" s="25">
        <f>W5+AND(Uitslagen!X5&gt;=0,Uitslagen!X5&lt;6,Uitslagen!X5&lt;&gt;"")</f>
        <v>9</v>
      </c>
      <c r="Y5" s="25">
        <f>X5+AND(Uitslagen!Y5&gt;=0,Uitslagen!Y5&lt;6,Uitslagen!Y5&lt;&gt;"")</f>
        <v>10</v>
      </c>
      <c r="Z5" s="25">
        <f>Y5+AND(Uitslagen!Z5&gt;=0,Uitslagen!Z5&lt;6,Uitslagen!Z5&lt;&gt;"")</f>
        <v>10</v>
      </c>
      <c r="AA5" s="25">
        <f>Z5+AND(Uitslagen!AA5&gt;=0,Uitslagen!AA5&lt;6,Uitslagen!AA5&lt;&gt;"")</f>
        <v>11</v>
      </c>
      <c r="AB5" s="25">
        <f>AA5+AND(Uitslagen!AB5&gt;=0,Uitslagen!AB5&lt;6,Uitslagen!AB5&lt;&gt;"")</f>
        <v>11</v>
      </c>
    </row>
    <row r="6" spans="1:28" x14ac:dyDescent="0.25">
      <c r="A6" s="278"/>
      <c r="B6" s="24" t="str">
        <f>Uitslagen!B6</f>
        <v>DE SPLINTERS 1</v>
      </c>
      <c r="C6" s="25">
        <f>0+AND(Uitslagen!C6&gt;=0,Uitslagen!C6&lt;6,Uitslagen!C6&lt;&gt;"")</f>
        <v>0</v>
      </c>
      <c r="D6" s="25">
        <f>C6+AND(Uitslagen!D6&gt;=0,Uitslagen!D6&lt;6,Uitslagen!D6&lt;&gt;"")</f>
        <v>1</v>
      </c>
      <c r="E6" s="25">
        <f>D6+AND(Uitslagen!E6&gt;=0,Uitslagen!E6&lt;6,Uitslagen!E6&lt;&gt;"")</f>
        <v>1</v>
      </c>
      <c r="F6" s="25">
        <f>E6+AND(Uitslagen!F6&gt;=0,Uitslagen!F6&lt;6,Uitslagen!F6&lt;&gt;"")</f>
        <v>1</v>
      </c>
      <c r="G6" s="25">
        <f>F6+AND(Uitslagen!G6&gt;=0,Uitslagen!G6&lt;6,Uitslagen!G6&lt;&gt;"")</f>
        <v>2</v>
      </c>
      <c r="H6" s="25">
        <f>G6+AND(Uitslagen!H6&gt;=0,Uitslagen!H6&lt;6,Uitslagen!H6&lt;&gt;"")</f>
        <v>2</v>
      </c>
      <c r="I6" s="25">
        <f>H6+AND(Uitslagen!I6&gt;=0,Uitslagen!I6&lt;6,Uitslagen!I6&lt;&gt;"")</f>
        <v>2</v>
      </c>
      <c r="J6" s="25">
        <f>I6+AND(Uitslagen!J6&gt;=0,Uitslagen!J6&lt;6,Uitslagen!J6&lt;&gt;"")</f>
        <v>2</v>
      </c>
      <c r="K6" s="25">
        <f>J6+AND(Uitslagen!K6&gt;=0,Uitslagen!K6&lt;6,Uitslagen!K6&lt;&gt;"")</f>
        <v>3</v>
      </c>
      <c r="L6" s="25">
        <f>K6+AND(Uitslagen!L6&gt;=0,Uitslagen!L6&lt;6,Uitslagen!L6&lt;&gt;"")</f>
        <v>4</v>
      </c>
      <c r="M6" s="25">
        <f>L6+AND(Uitslagen!M6&gt;=0,Uitslagen!M6&lt;6,Uitslagen!M6&lt;&gt;"")</f>
        <v>4</v>
      </c>
      <c r="N6" s="25">
        <f>M6+AND(Uitslagen!N6&gt;=0,Uitslagen!N6&lt;6,Uitslagen!N6&lt;&gt;"")</f>
        <v>5</v>
      </c>
      <c r="O6" s="25">
        <f>N6+AND(Uitslagen!O6&gt;=0,Uitslagen!O6&lt;6,Uitslagen!O6&lt;&gt;"")</f>
        <v>6</v>
      </c>
      <c r="P6" s="25">
        <f>O6+AND(Uitslagen!P6&gt;=0,Uitslagen!P6&lt;6,Uitslagen!P6&lt;&gt;"")</f>
        <v>7</v>
      </c>
      <c r="Q6" s="25">
        <f>P6+AND(Uitslagen!Q6&gt;=0,Uitslagen!Q6&lt;6,Uitslagen!Q6&lt;&gt;"")</f>
        <v>7</v>
      </c>
      <c r="R6" s="25">
        <f>Q6+AND(Uitslagen!R6&gt;=0,Uitslagen!R6&lt;6,Uitslagen!R6&lt;&gt;"")</f>
        <v>7</v>
      </c>
      <c r="S6" s="25">
        <f>R6+AND(Uitslagen!S6&gt;=0,Uitslagen!S6&lt;6,Uitslagen!S6&lt;&gt;"")</f>
        <v>7</v>
      </c>
      <c r="T6" s="25">
        <f>S6+AND(Uitslagen!T6&gt;=0,Uitslagen!T6&lt;6,Uitslagen!T6&lt;&gt;"")</f>
        <v>7</v>
      </c>
      <c r="U6" s="25">
        <f>T6+AND(Uitslagen!U6&gt;=0,Uitslagen!U6&lt;6,Uitslagen!U6&lt;&gt;"")</f>
        <v>7</v>
      </c>
      <c r="V6" s="25">
        <f>U6+AND(Uitslagen!V6&gt;=0,Uitslagen!V6&lt;6,Uitslagen!V6&lt;&gt;"")</f>
        <v>7</v>
      </c>
      <c r="W6" s="25">
        <f>V6+AND(Uitslagen!W6&gt;=0,Uitslagen!W6&lt;6,Uitslagen!W6&lt;&gt;"")</f>
        <v>7</v>
      </c>
      <c r="X6" s="25">
        <f>W6+AND(Uitslagen!X6&gt;=0,Uitslagen!X6&lt;6,Uitslagen!X6&lt;&gt;"")</f>
        <v>7</v>
      </c>
      <c r="Y6" s="25">
        <f>X6+AND(Uitslagen!Y6&gt;=0,Uitslagen!Y6&lt;6,Uitslagen!Y6&lt;&gt;"")</f>
        <v>7</v>
      </c>
      <c r="Z6" s="25">
        <f>Y6+AND(Uitslagen!Z6&gt;=0,Uitslagen!Z6&lt;6,Uitslagen!Z6&lt;&gt;"")</f>
        <v>7</v>
      </c>
      <c r="AA6" s="25">
        <f>Z6+AND(Uitslagen!AA6&gt;=0,Uitslagen!AA6&lt;6,Uitslagen!AA6&lt;&gt;"")</f>
        <v>7</v>
      </c>
      <c r="AB6" s="25">
        <f>AA6+AND(Uitslagen!AB6&gt;=0,Uitslagen!AB6&lt;6,Uitslagen!AB6&lt;&gt;"")</f>
        <v>7</v>
      </c>
    </row>
    <row r="7" spans="1:28" x14ac:dyDescent="0.25">
      <c r="A7" s="278"/>
      <c r="B7" s="24" t="str">
        <f>Uitslagen!B7</f>
        <v>DEN TIGHEL 1</v>
      </c>
      <c r="C7" s="25">
        <f>0+AND(Uitslagen!C7&gt;=0,Uitslagen!C7&lt;6,Uitslagen!C7&lt;&gt;"")</f>
        <v>0</v>
      </c>
      <c r="D7" s="25">
        <f>C7+AND(Uitslagen!D7&gt;=0,Uitslagen!D7&lt;6,Uitslagen!D7&lt;&gt;"")</f>
        <v>0</v>
      </c>
      <c r="E7" s="25">
        <f>D7+AND(Uitslagen!E7&gt;=0,Uitslagen!E7&lt;6,Uitslagen!E7&lt;&gt;"")</f>
        <v>0</v>
      </c>
      <c r="F7" s="25">
        <f>E7+AND(Uitslagen!F7&gt;=0,Uitslagen!F7&lt;6,Uitslagen!F7&lt;&gt;"")</f>
        <v>0</v>
      </c>
      <c r="G7" s="25">
        <f>F7+AND(Uitslagen!G7&gt;=0,Uitslagen!G7&lt;6,Uitslagen!G7&lt;&gt;"")</f>
        <v>0</v>
      </c>
      <c r="H7" s="25">
        <f>G7+AND(Uitslagen!H7&gt;=0,Uitslagen!H7&lt;6,Uitslagen!H7&lt;&gt;"")</f>
        <v>0</v>
      </c>
      <c r="I7" s="25">
        <f>H7+AND(Uitslagen!I7&gt;=0,Uitslagen!I7&lt;6,Uitslagen!I7&lt;&gt;"")</f>
        <v>0</v>
      </c>
      <c r="J7" s="25">
        <f>I7+AND(Uitslagen!J7&gt;=0,Uitslagen!J7&lt;6,Uitslagen!J7&lt;&gt;"")</f>
        <v>1</v>
      </c>
      <c r="K7" s="25">
        <f>J7+AND(Uitslagen!K7&gt;=0,Uitslagen!K7&lt;6,Uitslagen!K7&lt;&gt;"")</f>
        <v>1</v>
      </c>
      <c r="L7" s="25">
        <f>K7+AND(Uitslagen!L7&gt;=0,Uitslagen!L7&lt;6,Uitslagen!L7&lt;&gt;"")</f>
        <v>1</v>
      </c>
      <c r="M7" s="25">
        <f>L7+AND(Uitslagen!M7&gt;=0,Uitslagen!M7&lt;6,Uitslagen!M7&lt;&gt;"")</f>
        <v>1</v>
      </c>
      <c r="N7" s="25">
        <f>M7+AND(Uitslagen!N7&gt;=0,Uitslagen!N7&lt;6,Uitslagen!N7&lt;&gt;"")</f>
        <v>2</v>
      </c>
      <c r="O7" s="25">
        <f>N7+AND(Uitslagen!O7&gt;=0,Uitslagen!O7&lt;6,Uitslagen!O7&lt;&gt;"")</f>
        <v>2</v>
      </c>
      <c r="P7" s="25">
        <f>O7+AND(Uitslagen!P7&gt;=0,Uitslagen!P7&lt;6,Uitslagen!P7&lt;&gt;"")</f>
        <v>2</v>
      </c>
      <c r="Q7" s="25">
        <f>P7+AND(Uitslagen!Q7&gt;=0,Uitslagen!Q7&lt;6,Uitslagen!Q7&lt;&gt;"")</f>
        <v>2</v>
      </c>
      <c r="R7" s="25">
        <f>Q7+AND(Uitslagen!R7&gt;=0,Uitslagen!R7&lt;6,Uitslagen!R7&lt;&gt;"")</f>
        <v>2</v>
      </c>
      <c r="S7" s="25">
        <f>R7+AND(Uitslagen!S7&gt;=0,Uitslagen!S7&lt;6,Uitslagen!S7&lt;&gt;"")</f>
        <v>2</v>
      </c>
      <c r="T7" s="25">
        <f>S7+AND(Uitslagen!T7&gt;=0,Uitslagen!T7&lt;6,Uitslagen!T7&lt;&gt;"")</f>
        <v>3</v>
      </c>
      <c r="U7" s="25">
        <f>T7+AND(Uitslagen!U7&gt;=0,Uitslagen!U7&lt;6,Uitslagen!U7&lt;&gt;"")</f>
        <v>3</v>
      </c>
      <c r="V7" s="25">
        <f>U7+AND(Uitslagen!V7&gt;=0,Uitslagen!V7&lt;6,Uitslagen!V7&lt;&gt;"")</f>
        <v>3</v>
      </c>
      <c r="W7" s="25">
        <f>V7+AND(Uitslagen!W7&gt;=0,Uitslagen!W7&lt;6,Uitslagen!W7&lt;&gt;"")</f>
        <v>3</v>
      </c>
      <c r="X7" s="25">
        <f>W7+AND(Uitslagen!X7&gt;=0,Uitslagen!X7&lt;6,Uitslagen!X7&lt;&gt;"")</f>
        <v>3</v>
      </c>
      <c r="Y7" s="25">
        <f>X7+AND(Uitslagen!Y7&gt;=0,Uitslagen!Y7&lt;6,Uitslagen!Y7&lt;&gt;"")</f>
        <v>4</v>
      </c>
      <c r="Z7" s="25">
        <f>Y7+AND(Uitslagen!Z7&gt;=0,Uitslagen!Z7&lt;6,Uitslagen!Z7&lt;&gt;"")</f>
        <v>4</v>
      </c>
      <c r="AA7" s="25">
        <f>Z7+AND(Uitslagen!AA7&gt;=0,Uitslagen!AA7&lt;6,Uitslagen!AA7&lt;&gt;"")</f>
        <v>4</v>
      </c>
      <c r="AB7" s="25">
        <f>AA7+AND(Uitslagen!AB7&gt;=0,Uitslagen!AB7&lt;6,Uitslagen!AB7&lt;&gt;"")</f>
        <v>4</v>
      </c>
    </row>
    <row r="8" spans="1:28" x14ac:dyDescent="0.25">
      <c r="A8" s="278"/>
      <c r="B8" s="24" t="str">
        <f>Uitslagen!B8</f>
        <v>ELITE</v>
      </c>
      <c r="C8" s="25">
        <f>0+AND(Uitslagen!C8&gt;=0,Uitslagen!C8&lt;6,Uitslagen!C8&lt;&gt;"")</f>
        <v>0</v>
      </c>
      <c r="D8" s="25">
        <f>C8+AND(Uitslagen!D8&gt;=0,Uitslagen!D8&lt;6,Uitslagen!D8&lt;&gt;"")</f>
        <v>0</v>
      </c>
      <c r="E8" s="25">
        <f>D8+AND(Uitslagen!E8&gt;=0,Uitslagen!E8&lt;6,Uitslagen!E8&lt;&gt;"")</f>
        <v>1</v>
      </c>
      <c r="F8" s="25">
        <f>E8+AND(Uitslagen!F8&gt;=0,Uitslagen!F8&lt;6,Uitslagen!F8&lt;&gt;"")</f>
        <v>1</v>
      </c>
      <c r="G8" s="25">
        <f>F8+AND(Uitslagen!G8&gt;=0,Uitslagen!G8&lt;6,Uitslagen!G8&lt;&gt;"")</f>
        <v>2</v>
      </c>
      <c r="H8" s="25">
        <f>G8+AND(Uitslagen!H8&gt;=0,Uitslagen!H8&lt;6,Uitslagen!H8&lt;&gt;"")</f>
        <v>3</v>
      </c>
      <c r="I8" s="25">
        <f>H8+AND(Uitslagen!I8&gt;=0,Uitslagen!I8&lt;6,Uitslagen!I8&lt;&gt;"")</f>
        <v>3</v>
      </c>
      <c r="J8" s="25">
        <f>I8+AND(Uitslagen!J8&gt;=0,Uitslagen!J8&lt;6,Uitslagen!J8&lt;&gt;"")</f>
        <v>3</v>
      </c>
      <c r="K8" s="25">
        <f>J8+AND(Uitslagen!K8&gt;=0,Uitslagen!K8&lt;6,Uitslagen!K8&lt;&gt;"")</f>
        <v>3</v>
      </c>
      <c r="L8" s="25">
        <f>K8+AND(Uitslagen!L8&gt;=0,Uitslagen!L8&lt;6,Uitslagen!L8&lt;&gt;"")</f>
        <v>3</v>
      </c>
      <c r="M8" s="25">
        <f>L8+AND(Uitslagen!M8&gt;=0,Uitslagen!M8&lt;6,Uitslagen!M8&lt;&gt;"")</f>
        <v>3</v>
      </c>
      <c r="N8" s="25">
        <f>M8+AND(Uitslagen!N8&gt;=0,Uitslagen!N8&lt;6,Uitslagen!N8&lt;&gt;"")</f>
        <v>4</v>
      </c>
      <c r="O8" s="25">
        <f>N8+AND(Uitslagen!O8&gt;=0,Uitslagen!O8&lt;6,Uitslagen!O8&lt;&gt;"")</f>
        <v>4</v>
      </c>
      <c r="P8" s="25">
        <f>O8+AND(Uitslagen!P8&gt;=0,Uitslagen!P8&lt;6,Uitslagen!P8&lt;&gt;"")</f>
        <v>4</v>
      </c>
      <c r="Q8" s="25">
        <f>P8+AND(Uitslagen!Q8&gt;=0,Uitslagen!Q8&lt;6,Uitslagen!Q8&lt;&gt;"")</f>
        <v>5</v>
      </c>
      <c r="R8" s="25">
        <f>Q8+AND(Uitslagen!R8&gt;=0,Uitslagen!R8&lt;6,Uitslagen!R8&lt;&gt;"")</f>
        <v>5</v>
      </c>
      <c r="S8" s="25">
        <f>R8+AND(Uitslagen!S8&gt;=0,Uitslagen!S8&lt;6,Uitslagen!S8&lt;&gt;"")</f>
        <v>5</v>
      </c>
      <c r="T8" s="25">
        <f>S8+AND(Uitslagen!T8&gt;=0,Uitslagen!T8&lt;6,Uitslagen!T8&lt;&gt;"")</f>
        <v>6</v>
      </c>
      <c r="U8" s="25">
        <f>T8+AND(Uitslagen!U8&gt;=0,Uitslagen!U8&lt;6,Uitslagen!U8&lt;&gt;"")</f>
        <v>6</v>
      </c>
      <c r="V8" s="25">
        <f>U8+AND(Uitslagen!V8&gt;=0,Uitslagen!V8&lt;6,Uitslagen!V8&lt;&gt;"")</f>
        <v>6</v>
      </c>
      <c r="W8" s="25">
        <f>V8+AND(Uitslagen!W8&gt;=0,Uitslagen!W8&lt;6,Uitslagen!W8&lt;&gt;"")</f>
        <v>7</v>
      </c>
      <c r="X8" s="25">
        <f>W8+AND(Uitslagen!X8&gt;=0,Uitslagen!X8&lt;6,Uitslagen!X8&lt;&gt;"")</f>
        <v>7</v>
      </c>
      <c r="Y8" s="25">
        <f>X8+AND(Uitslagen!Y8&gt;=0,Uitslagen!Y8&lt;6,Uitslagen!Y8&lt;&gt;"")</f>
        <v>7</v>
      </c>
      <c r="Z8" s="25">
        <f>Y8+AND(Uitslagen!Z8&gt;=0,Uitslagen!Z8&lt;6,Uitslagen!Z8&lt;&gt;"")</f>
        <v>7</v>
      </c>
      <c r="AA8" s="25">
        <f>Z8+AND(Uitslagen!AA8&gt;=0,Uitslagen!AA8&lt;6,Uitslagen!AA8&lt;&gt;"")</f>
        <v>8</v>
      </c>
      <c r="AB8" s="25">
        <f>AA8+AND(Uitslagen!AB8&gt;=0,Uitslagen!AB8&lt;6,Uitslagen!AB8&lt;&gt;"")</f>
        <v>8</v>
      </c>
    </row>
    <row r="9" spans="1:28" x14ac:dyDescent="0.25">
      <c r="A9" s="278"/>
      <c r="B9" s="24" t="str">
        <f>Uitslagen!B9</f>
        <v>ELK ZIJN RECHT</v>
      </c>
      <c r="C9" s="25">
        <f>0+AND(Uitslagen!C9&gt;=0,Uitslagen!C9&lt;6,Uitslagen!C9&lt;&gt;"")</f>
        <v>1</v>
      </c>
      <c r="D9" s="25">
        <f>C9+AND(Uitslagen!D9&gt;=0,Uitslagen!D9&lt;6,Uitslagen!D9&lt;&gt;"")</f>
        <v>1</v>
      </c>
      <c r="E9" s="25">
        <f>D9+AND(Uitslagen!E9&gt;=0,Uitslagen!E9&lt;6,Uitslagen!E9&lt;&gt;"")</f>
        <v>2</v>
      </c>
      <c r="F9" s="25">
        <f>E9+AND(Uitslagen!F9&gt;=0,Uitslagen!F9&lt;6,Uitslagen!F9&lt;&gt;"")</f>
        <v>3</v>
      </c>
      <c r="G9" s="25">
        <f>F9+AND(Uitslagen!G9&gt;=0,Uitslagen!G9&lt;6,Uitslagen!G9&lt;&gt;"")</f>
        <v>4</v>
      </c>
      <c r="H9" s="25">
        <f>G9+AND(Uitslagen!H9&gt;=0,Uitslagen!H9&lt;6,Uitslagen!H9&lt;&gt;"")</f>
        <v>5</v>
      </c>
      <c r="I9" s="25">
        <f>H9+AND(Uitslagen!I9&gt;=0,Uitslagen!I9&lt;6,Uitslagen!I9&lt;&gt;"")</f>
        <v>6</v>
      </c>
      <c r="J9" s="25">
        <f>I9+AND(Uitslagen!J9&gt;=0,Uitslagen!J9&lt;6,Uitslagen!J9&lt;&gt;"")</f>
        <v>7</v>
      </c>
      <c r="K9" s="25">
        <f>J9+AND(Uitslagen!K9&gt;=0,Uitslagen!K9&lt;6,Uitslagen!K9&lt;&gt;"")</f>
        <v>7</v>
      </c>
      <c r="L9" s="25">
        <f>K9+AND(Uitslagen!L9&gt;=0,Uitslagen!L9&lt;6,Uitslagen!L9&lt;&gt;"")</f>
        <v>7</v>
      </c>
      <c r="M9" s="25">
        <f>L9+AND(Uitslagen!M9&gt;=0,Uitslagen!M9&lt;6,Uitslagen!M9&lt;&gt;"")</f>
        <v>8</v>
      </c>
      <c r="N9" s="25">
        <f>M9+AND(Uitslagen!N9&gt;=0,Uitslagen!N9&lt;6,Uitslagen!N9&lt;&gt;"")</f>
        <v>8</v>
      </c>
      <c r="O9" s="25">
        <f>N9+AND(Uitslagen!O9&gt;=0,Uitslagen!O9&lt;6,Uitslagen!O9&lt;&gt;"")</f>
        <v>8</v>
      </c>
      <c r="P9" s="25">
        <f>O9+AND(Uitslagen!P9&gt;=0,Uitslagen!P9&lt;6,Uitslagen!P9&lt;&gt;"")</f>
        <v>9</v>
      </c>
      <c r="Q9" s="25">
        <f>P9+AND(Uitslagen!Q9&gt;=0,Uitslagen!Q9&lt;6,Uitslagen!Q9&lt;&gt;"")</f>
        <v>9</v>
      </c>
      <c r="R9" s="25">
        <f>Q9+AND(Uitslagen!R9&gt;=0,Uitslagen!R9&lt;6,Uitslagen!R9&lt;&gt;"")</f>
        <v>10</v>
      </c>
      <c r="S9" s="25">
        <f>R9+AND(Uitslagen!S9&gt;=0,Uitslagen!S9&lt;6,Uitslagen!S9&lt;&gt;"")</f>
        <v>11</v>
      </c>
      <c r="T9" s="25">
        <f>S9+AND(Uitslagen!T9&gt;=0,Uitslagen!T9&lt;6,Uitslagen!T9&lt;&gt;"")</f>
        <v>11</v>
      </c>
      <c r="U9" s="25">
        <f>T9+AND(Uitslagen!U9&gt;=0,Uitslagen!U9&lt;6,Uitslagen!U9&lt;&gt;"")</f>
        <v>12</v>
      </c>
      <c r="V9" s="25">
        <f>U9+AND(Uitslagen!V9&gt;=0,Uitslagen!V9&lt;6,Uitslagen!V9&lt;&gt;"")</f>
        <v>13</v>
      </c>
      <c r="W9" s="25">
        <f>V9+AND(Uitslagen!W9&gt;=0,Uitslagen!W9&lt;6,Uitslagen!W9&lt;&gt;"")</f>
        <v>14</v>
      </c>
      <c r="X9" s="25">
        <f>W9+AND(Uitslagen!X9&gt;=0,Uitslagen!X9&lt;6,Uitslagen!X9&lt;&gt;"")</f>
        <v>14</v>
      </c>
      <c r="Y9" s="25">
        <f>X9+AND(Uitslagen!Y9&gt;=0,Uitslagen!Y9&lt;6,Uitslagen!Y9&lt;&gt;"")</f>
        <v>14</v>
      </c>
      <c r="Z9" s="25">
        <f>Y9+AND(Uitslagen!Z9&gt;=0,Uitslagen!Z9&lt;6,Uitslagen!Z9&lt;&gt;"")</f>
        <v>15</v>
      </c>
      <c r="AA9" s="25">
        <f>Z9+AND(Uitslagen!AA9&gt;=0,Uitslagen!AA9&lt;6,Uitslagen!AA9&lt;&gt;"")</f>
        <v>15</v>
      </c>
      <c r="AB9" s="25">
        <f>AA9+AND(Uitslagen!AB9&gt;=0,Uitslagen!AB9&lt;6,Uitslagen!AB9&lt;&gt;"")</f>
        <v>15</v>
      </c>
    </row>
    <row r="10" spans="1:28" x14ac:dyDescent="0.25">
      <c r="A10" s="278"/>
      <c r="B10" s="24" t="str">
        <f>Uitslagen!B10</f>
        <v>KALFORT SPORTIF 1</v>
      </c>
      <c r="C10" s="25">
        <f>0+AND(Uitslagen!C10&gt;=0,Uitslagen!C10&lt;6,Uitslagen!C10&lt;&gt;"")</f>
        <v>0</v>
      </c>
      <c r="D10" s="25">
        <f>C10+AND(Uitslagen!D10&gt;=0,Uitslagen!D10&lt;6,Uitslagen!D10&lt;&gt;"")</f>
        <v>1</v>
      </c>
      <c r="E10" s="25">
        <f>D10+AND(Uitslagen!E10&gt;=0,Uitslagen!E10&lt;6,Uitslagen!E10&lt;&gt;"")</f>
        <v>2</v>
      </c>
      <c r="F10" s="25">
        <f>E10+AND(Uitslagen!F10&gt;=0,Uitslagen!F10&lt;6,Uitslagen!F10&lt;&gt;"")</f>
        <v>2</v>
      </c>
      <c r="G10" s="25">
        <f>F10+AND(Uitslagen!G10&gt;=0,Uitslagen!G10&lt;6,Uitslagen!G10&lt;&gt;"")</f>
        <v>3</v>
      </c>
      <c r="H10" s="25">
        <f>G10+AND(Uitslagen!H10&gt;=0,Uitslagen!H10&lt;6,Uitslagen!H10&lt;&gt;"")</f>
        <v>4</v>
      </c>
      <c r="I10" s="25">
        <f>H10+AND(Uitslagen!I10&gt;=0,Uitslagen!I10&lt;6,Uitslagen!I10&lt;&gt;"")</f>
        <v>4</v>
      </c>
      <c r="J10" s="25">
        <f>I10+AND(Uitslagen!J10&gt;=0,Uitslagen!J10&lt;6,Uitslagen!J10&lt;&gt;"")</f>
        <v>5</v>
      </c>
      <c r="K10" s="25">
        <f>J10+AND(Uitslagen!K10&gt;=0,Uitslagen!K10&lt;6,Uitslagen!K10&lt;&gt;"")</f>
        <v>6</v>
      </c>
      <c r="L10" s="25">
        <f>K10+AND(Uitslagen!L10&gt;=0,Uitslagen!L10&lt;6,Uitslagen!L10&lt;&gt;"")</f>
        <v>7</v>
      </c>
      <c r="M10" s="25">
        <f>L10+AND(Uitslagen!M10&gt;=0,Uitslagen!M10&lt;6,Uitslagen!M10&lt;&gt;"")</f>
        <v>7</v>
      </c>
      <c r="N10" s="25">
        <f>M10+AND(Uitslagen!N10&gt;=0,Uitslagen!N10&lt;6,Uitslagen!N10&lt;&gt;"")</f>
        <v>7</v>
      </c>
      <c r="O10" s="25">
        <f>N10+AND(Uitslagen!O10&gt;=0,Uitslagen!O10&lt;6,Uitslagen!O10&lt;&gt;"")</f>
        <v>7</v>
      </c>
      <c r="P10" s="25">
        <f>O10+AND(Uitslagen!P10&gt;=0,Uitslagen!P10&lt;6,Uitslagen!P10&lt;&gt;"")</f>
        <v>7</v>
      </c>
      <c r="Q10" s="25">
        <f>P10+AND(Uitslagen!Q10&gt;=0,Uitslagen!Q10&lt;6,Uitslagen!Q10&lt;&gt;"")</f>
        <v>7</v>
      </c>
      <c r="R10" s="25">
        <f>Q10+AND(Uitslagen!R10&gt;=0,Uitslagen!R10&lt;6,Uitslagen!R10&lt;&gt;"")</f>
        <v>8</v>
      </c>
      <c r="S10" s="25">
        <f>R10+AND(Uitslagen!S10&gt;=0,Uitslagen!S10&lt;6,Uitslagen!S10&lt;&gt;"")</f>
        <v>8</v>
      </c>
      <c r="T10" s="25">
        <f>S10+AND(Uitslagen!T10&gt;=0,Uitslagen!T10&lt;6,Uitslagen!T10&lt;&gt;"")</f>
        <v>9</v>
      </c>
      <c r="U10" s="25">
        <f>T10+AND(Uitslagen!U10&gt;=0,Uitslagen!U10&lt;6,Uitslagen!U10&lt;&gt;"")</f>
        <v>10</v>
      </c>
      <c r="V10" s="25">
        <f>U10+AND(Uitslagen!V10&gt;=0,Uitslagen!V10&lt;6,Uitslagen!V10&lt;&gt;"")</f>
        <v>11</v>
      </c>
      <c r="W10" s="25">
        <f>V10+AND(Uitslagen!W10&gt;=0,Uitslagen!W10&lt;6,Uitslagen!W10&lt;&gt;"")</f>
        <v>12</v>
      </c>
      <c r="X10" s="25">
        <f>W10+AND(Uitslagen!X10&gt;=0,Uitslagen!X10&lt;6,Uitslagen!X10&lt;&gt;"")</f>
        <v>13</v>
      </c>
      <c r="Y10" s="25">
        <f>X10+AND(Uitslagen!Y10&gt;=0,Uitslagen!Y10&lt;6,Uitslagen!Y10&lt;&gt;"")</f>
        <v>14</v>
      </c>
      <c r="Z10" s="25">
        <f>Y10+AND(Uitslagen!Z10&gt;=0,Uitslagen!Z10&lt;6,Uitslagen!Z10&lt;&gt;"")</f>
        <v>14</v>
      </c>
      <c r="AA10" s="25">
        <f>Z10+AND(Uitslagen!AA10&gt;=0,Uitslagen!AA10&lt;6,Uitslagen!AA10&lt;&gt;"")</f>
        <v>15</v>
      </c>
      <c r="AB10" s="25">
        <f>AA10+AND(Uitslagen!AB10&gt;=0,Uitslagen!AB10&lt;6,Uitslagen!AB10&lt;&gt;"")</f>
        <v>15</v>
      </c>
    </row>
    <row r="11" spans="1:28" x14ac:dyDescent="0.25">
      <c r="A11" s="278"/>
      <c r="B11" s="24" t="str">
        <f>Uitslagen!B11</f>
        <v>KALFORT SPORTIF 2</v>
      </c>
      <c r="C11" s="25">
        <f>0+AND(Uitslagen!C11&gt;=0,Uitslagen!C11&lt;6,Uitslagen!C11&lt;&gt;"")</f>
        <v>1</v>
      </c>
      <c r="D11" s="25">
        <f>C11+AND(Uitslagen!D11&gt;=0,Uitslagen!D11&lt;6,Uitslagen!D11&lt;&gt;"")</f>
        <v>1</v>
      </c>
      <c r="E11" s="25">
        <f>D11+AND(Uitslagen!E11&gt;=0,Uitslagen!E11&lt;6,Uitslagen!E11&lt;&gt;"")</f>
        <v>1</v>
      </c>
      <c r="F11" s="25">
        <f>E11+AND(Uitslagen!F11&gt;=0,Uitslagen!F11&lt;6,Uitslagen!F11&lt;&gt;"")</f>
        <v>2</v>
      </c>
      <c r="G11" s="25">
        <f>F11+AND(Uitslagen!G11&gt;=0,Uitslagen!G11&lt;6,Uitslagen!G11&lt;&gt;"")</f>
        <v>3</v>
      </c>
      <c r="H11" s="25">
        <f>G11+AND(Uitslagen!H11&gt;=0,Uitslagen!H11&lt;6,Uitslagen!H11&lt;&gt;"")</f>
        <v>4</v>
      </c>
      <c r="I11" s="25">
        <f>H11+AND(Uitslagen!I11&gt;=0,Uitslagen!I11&lt;6,Uitslagen!I11&lt;&gt;"")</f>
        <v>5</v>
      </c>
      <c r="J11" s="25">
        <f>I11+AND(Uitslagen!J11&gt;=0,Uitslagen!J11&lt;6,Uitslagen!J11&lt;&gt;"")</f>
        <v>5</v>
      </c>
      <c r="K11" s="25">
        <f>J11+AND(Uitslagen!K11&gt;=0,Uitslagen!K11&lt;6,Uitslagen!K11&lt;&gt;"")</f>
        <v>6</v>
      </c>
      <c r="L11" s="25">
        <f>K11+AND(Uitslagen!L11&gt;=0,Uitslagen!L11&lt;6,Uitslagen!L11&lt;&gt;"")</f>
        <v>6</v>
      </c>
      <c r="M11" s="25">
        <f>L11+AND(Uitslagen!M11&gt;=0,Uitslagen!M11&lt;6,Uitslagen!M11&lt;&gt;"")</f>
        <v>6</v>
      </c>
      <c r="N11" s="25">
        <f>M11+AND(Uitslagen!N11&gt;=0,Uitslagen!N11&lt;6,Uitslagen!N11&lt;&gt;"")</f>
        <v>6</v>
      </c>
      <c r="O11" s="25">
        <f>N11+AND(Uitslagen!O11&gt;=0,Uitslagen!O11&lt;6,Uitslagen!O11&lt;&gt;"")</f>
        <v>6</v>
      </c>
      <c r="P11" s="25">
        <f>O11+AND(Uitslagen!P11&gt;=0,Uitslagen!P11&lt;6,Uitslagen!P11&lt;&gt;"")</f>
        <v>6</v>
      </c>
      <c r="Q11" s="25">
        <f>P11+AND(Uitslagen!Q11&gt;=0,Uitslagen!Q11&lt;6,Uitslagen!Q11&lt;&gt;"")</f>
        <v>7</v>
      </c>
      <c r="R11" s="25">
        <f>Q11+AND(Uitslagen!R11&gt;=0,Uitslagen!R11&lt;6,Uitslagen!R11&lt;&gt;"")</f>
        <v>7</v>
      </c>
      <c r="S11" s="25">
        <f>R11+AND(Uitslagen!S11&gt;=0,Uitslagen!S11&lt;6,Uitslagen!S11&lt;&gt;"")</f>
        <v>8</v>
      </c>
      <c r="T11" s="25">
        <f>S11+AND(Uitslagen!T11&gt;=0,Uitslagen!T11&lt;6,Uitslagen!T11&lt;&gt;"")</f>
        <v>9</v>
      </c>
      <c r="U11" s="25">
        <f>T11+AND(Uitslagen!U11&gt;=0,Uitslagen!U11&lt;6,Uitslagen!U11&lt;&gt;"")</f>
        <v>10</v>
      </c>
      <c r="V11" s="25">
        <f>U11+AND(Uitslagen!V11&gt;=0,Uitslagen!V11&lt;6,Uitslagen!V11&lt;&gt;"")</f>
        <v>10</v>
      </c>
      <c r="W11" s="25">
        <f>V11+AND(Uitslagen!W11&gt;=0,Uitslagen!W11&lt;6,Uitslagen!W11&lt;&gt;"")</f>
        <v>10</v>
      </c>
      <c r="X11" s="25">
        <f>W11+AND(Uitslagen!X11&gt;=0,Uitslagen!X11&lt;6,Uitslagen!X11&lt;&gt;"")</f>
        <v>10</v>
      </c>
      <c r="Y11" s="25">
        <f>X11+AND(Uitslagen!Y11&gt;=0,Uitslagen!Y11&lt;6,Uitslagen!Y11&lt;&gt;"")</f>
        <v>11</v>
      </c>
      <c r="Z11" s="25">
        <f>Y11+AND(Uitslagen!Z11&gt;=0,Uitslagen!Z11&lt;6,Uitslagen!Z11&lt;&gt;"")</f>
        <v>11</v>
      </c>
      <c r="AA11" s="25">
        <f>Z11+AND(Uitslagen!AA11&gt;=0,Uitslagen!AA11&lt;6,Uitslagen!AA11&lt;&gt;"")</f>
        <v>11</v>
      </c>
      <c r="AB11" s="25">
        <f>AA11+AND(Uitslagen!AB11&gt;=0,Uitslagen!AB11&lt;6,Uitslagen!AB11&lt;&gt;"")</f>
        <v>11</v>
      </c>
    </row>
    <row r="12" spans="1:28" x14ac:dyDescent="0.25">
      <c r="A12" s="278"/>
      <c r="B12" s="24" t="str">
        <f>Uitslagen!B12</f>
        <v>PLAZA 1</v>
      </c>
      <c r="C12" s="25">
        <f>0+AND(Uitslagen!C12&gt;=0,Uitslagen!C12&lt;6,Uitslagen!C12&lt;&gt;"")</f>
        <v>1</v>
      </c>
      <c r="D12" s="25">
        <f>C12+AND(Uitslagen!D12&gt;=0,Uitslagen!D12&lt;6,Uitslagen!D12&lt;&gt;"")</f>
        <v>1</v>
      </c>
      <c r="E12" s="25">
        <f>D12+AND(Uitslagen!E12&gt;=0,Uitslagen!E12&lt;6,Uitslagen!E12&lt;&gt;"")</f>
        <v>1</v>
      </c>
      <c r="F12" s="25">
        <f>E12+AND(Uitslagen!F12&gt;=0,Uitslagen!F12&lt;6,Uitslagen!F12&lt;&gt;"")</f>
        <v>1</v>
      </c>
      <c r="G12" s="25">
        <f>F12+AND(Uitslagen!G12&gt;=0,Uitslagen!G12&lt;6,Uitslagen!G12&lt;&gt;"")</f>
        <v>1</v>
      </c>
      <c r="H12" s="25">
        <f>G12+AND(Uitslagen!H12&gt;=0,Uitslagen!H12&lt;6,Uitslagen!H12&lt;&gt;"")</f>
        <v>1</v>
      </c>
      <c r="I12" s="25">
        <f>H12+AND(Uitslagen!I12&gt;=0,Uitslagen!I12&lt;6,Uitslagen!I12&lt;&gt;"")</f>
        <v>1</v>
      </c>
      <c r="J12" s="25">
        <f>I12+AND(Uitslagen!J12&gt;=0,Uitslagen!J12&lt;6,Uitslagen!J12&lt;&gt;"")</f>
        <v>1</v>
      </c>
      <c r="K12" s="25">
        <f>J12+AND(Uitslagen!K12&gt;=0,Uitslagen!K12&lt;6,Uitslagen!K12&lt;&gt;"")</f>
        <v>1</v>
      </c>
      <c r="L12" s="25">
        <f>K12+AND(Uitslagen!L12&gt;=0,Uitslagen!L12&lt;6,Uitslagen!L12&lt;&gt;"")</f>
        <v>2</v>
      </c>
      <c r="M12" s="25">
        <f>L12+AND(Uitslagen!M12&gt;=0,Uitslagen!M12&lt;6,Uitslagen!M12&lt;&gt;"")</f>
        <v>2</v>
      </c>
      <c r="N12" s="25">
        <f>M12+AND(Uitslagen!N12&gt;=0,Uitslagen!N12&lt;6,Uitslagen!N12&lt;&gt;"")</f>
        <v>2</v>
      </c>
      <c r="O12" s="25">
        <f>N12+AND(Uitslagen!O12&gt;=0,Uitslagen!O12&lt;6,Uitslagen!O12&lt;&gt;"")</f>
        <v>3</v>
      </c>
      <c r="P12" s="25">
        <f>O12+AND(Uitslagen!P12&gt;=0,Uitslagen!P12&lt;6,Uitslagen!P12&lt;&gt;"")</f>
        <v>4</v>
      </c>
      <c r="Q12" s="25">
        <f>P12+AND(Uitslagen!Q12&gt;=0,Uitslagen!Q12&lt;6,Uitslagen!Q12&lt;&gt;"")</f>
        <v>4</v>
      </c>
      <c r="R12" s="25">
        <f>Q12+AND(Uitslagen!R12&gt;=0,Uitslagen!R12&lt;6,Uitslagen!R12&lt;&gt;"")</f>
        <v>5</v>
      </c>
      <c r="S12" s="25">
        <f>R12+AND(Uitslagen!S12&gt;=0,Uitslagen!S12&lt;6,Uitslagen!S12&lt;&gt;"")</f>
        <v>5</v>
      </c>
      <c r="T12" s="25">
        <f>S12+AND(Uitslagen!T12&gt;=0,Uitslagen!T12&lt;6,Uitslagen!T12&lt;&gt;"")</f>
        <v>5</v>
      </c>
      <c r="U12" s="25">
        <f>T12+AND(Uitslagen!U12&gt;=0,Uitslagen!U12&lt;6,Uitslagen!U12&lt;&gt;"")</f>
        <v>6</v>
      </c>
      <c r="V12" s="25">
        <f>U12+AND(Uitslagen!V12&gt;=0,Uitslagen!V12&lt;6,Uitslagen!V12&lt;&gt;"")</f>
        <v>6</v>
      </c>
      <c r="W12" s="25">
        <f>V12+AND(Uitslagen!W12&gt;=0,Uitslagen!W12&lt;6,Uitslagen!W12&lt;&gt;"")</f>
        <v>6</v>
      </c>
      <c r="X12" s="25">
        <f>W12+AND(Uitslagen!X12&gt;=0,Uitslagen!X12&lt;6,Uitslagen!X12&lt;&gt;"")</f>
        <v>6</v>
      </c>
      <c r="Y12" s="25">
        <f>X12+AND(Uitslagen!Y12&gt;=0,Uitslagen!Y12&lt;6,Uitslagen!Y12&lt;&gt;"")</f>
        <v>7</v>
      </c>
      <c r="Z12" s="25">
        <f>Y12+AND(Uitslagen!Z12&gt;=0,Uitslagen!Z12&lt;6,Uitslagen!Z12&lt;&gt;"")</f>
        <v>8</v>
      </c>
      <c r="AA12" s="25">
        <f>Z12+AND(Uitslagen!AA12&gt;=0,Uitslagen!AA12&lt;6,Uitslagen!AA12&lt;&gt;"")</f>
        <v>9</v>
      </c>
      <c r="AB12" s="25">
        <f>AA12+AND(Uitslagen!AB12&gt;=0,Uitslagen!AB12&lt;6,Uitslagen!AB12&lt;&gt;"")</f>
        <v>10</v>
      </c>
    </row>
    <row r="13" spans="1:28" x14ac:dyDescent="0.25">
      <c r="A13" s="278"/>
      <c r="B13" s="24" t="str">
        <f>Uitslagen!B13</f>
        <v>SPORTIFKE 1</v>
      </c>
      <c r="C13" s="25">
        <f>0+AND(Uitslagen!C13&gt;=0,Uitslagen!C13&lt;6,Uitslagen!C13&lt;&gt;"")</f>
        <v>0</v>
      </c>
      <c r="D13" s="25">
        <f>C13+AND(Uitslagen!D13&gt;=0,Uitslagen!D13&lt;6,Uitslagen!D13&lt;&gt;"")</f>
        <v>1</v>
      </c>
      <c r="E13" s="25">
        <f>D13+AND(Uitslagen!E13&gt;=0,Uitslagen!E13&lt;6,Uitslagen!E13&lt;&gt;"")</f>
        <v>1</v>
      </c>
      <c r="F13" s="25">
        <f>E13+AND(Uitslagen!F13&gt;=0,Uitslagen!F13&lt;6,Uitslagen!F13&lt;&gt;"")</f>
        <v>2</v>
      </c>
      <c r="G13" s="25">
        <f>F13+AND(Uitslagen!G13&gt;=0,Uitslagen!G13&lt;6,Uitslagen!G13&lt;&gt;"")</f>
        <v>2</v>
      </c>
      <c r="H13" s="25">
        <f>G13+AND(Uitslagen!H13&gt;=0,Uitslagen!H13&lt;6,Uitslagen!H13&lt;&gt;"")</f>
        <v>2</v>
      </c>
      <c r="I13" s="25">
        <f>H13+AND(Uitslagen!I13&gt;=0,Uitslagen!I13&lt;6,Uitslagen!I13&lt;&gt;"")</f>
        <v>3</v>
      </c>
      <c r="J13" s="25">
        <f>I13+AND(Uitslagen!J13&gt;=0,Uitslagen!J13&lt;6,Uitslagen!J13&lt;&gt;"")</f>
        <v>3</v>
      </c>
      <c r="K13" s="25">
        <f>J13+AND(Uitslagen!K13&gt;=0,Uitslagen!K13&lt;6,Uitslagen!K13&lt;&gt;"")</f>
        <v>4</v>
      </c>
      <c r="L13" s="25">
        <f>K13+AND(Uitslagen!L13&gt;=0,Uitslagen!L13&lt;6,Uitslagen!L13&lt;&gt;"")</f>
        <v>4</v>
      </c>
      <c r="M13" s="25">
        <f>L13+AND(Uitslagen!M13&gt;=0,Uitslagen!M13&lt;6,Uitslagen!M13&lt;&gt;"")</f>
        <v>5</v>
      </c>
      <c r="N13" s="25">
        <f>M13+AND(Uitslagen!N13&gt;=0,Uitslagen!N13&lt;6,Uitslagen!N13&lt;&gt;"")</f>
        <v>5</v>
      </c>
      <c r="O13" s="25">
        <f>N13+AND(Uitslagen!O13&gt;=0,Uitslagen!O13&lt;6,Uitslagen!O13&lt;&gt;"")</f>
        <v>5</v>
      </c>
      <c r="P13" s="25">
        <f>O13+AND(Uitslagen!P13&gt;=0,Uitslagen!P13&lt;6,Uitslagen!P13&lt;&gt;"")</f>
        <v>5</v>
      </c>
      <c r="Q13" s="25">
        <f>P13+AND(Uitslagen!Q13&gt;=0,Uitslagen!Q13&lt;6,Uitslagen!Q13&lt;&gt;"")</f>
        <v>5</v>
      </c>
      <c r="R13" s="25">
        <f>Q13+AND(Uitslagen!R13&gt;=0,Uitslagen!R13&lt;6,Uitslagen!R13&lt;&gt;"")</f>
        <v>5</v>
      </c>
      <c r="S13" s="25">
        <f>R13+AND(Uitslagen!S13&gt;=0,Uitslagen!S13&lt;6,Uitslagen!S13&lt;&gt;"")</f>
        <v>5</v>
      </c>
      <c r="T13" s="25">
        <f>S13+AND(Uitslagen!T13&gt;=0,Uitslagen!T13&lt;6,Uitslagen!T13&lt;&gt;"")</f>
        <v>6</v>
      </c>
      <c r="U13" s="25">
        <f>T13+AND(Uitslagen!U13&gt;=0,Uitslagen!U13&lt;6,Uitslagen!U13&lt;&gt;"")</f>
        <v>6</v>
      </c>
      <c r="V13" s="25">
        <f>U13+AND(Uitslagen!V13&gt;=0,Uitslagen!V13&lt;6,Uitslagen!V13&lt;&gt;"")</f>
        <v>7</v>
      </c>
      <c r="W13" s="25">
        <f>V13+AND(Uitslagen!W13&gt;=0,Uitslagen!W13&lt;6,Uitslagen!W13&lt;&gt;"")</f>
        <v>7</v>
      </c>
      <c r="X13" s="25">
        <f>W13+AND(Uitslagen!X13&gt;=0,Uitslagen!X13&lt;6,Uitslagen!X13&lt;&gt;"")</f>
        <v>8</v>
      </c>
      <c r="Y13" s="25">
        <f>X13+AND(Uitslagen!Y13&gt;=0,Uitslagen!Y13&lt;6,Uitslagen!Y13&lt;&gt;"")</f>
        <v>8</v>
      </c>
      <c r="Z13" s="25">
        <f>Y13+AND(Uitslagen!Z13&gt;=0,Uitslagen!Z13&lt;6,Uitslagen!Z13&lt;&gt;"")</f>
        <v>9</v>
      </c>
      <c r="AA13" s="25">
        <f>Z13+AND(Uitslagen!AA13&gt;=0,Uitslagen!AA13&lt;6,Uitslagen!AA13&lt;&gt;"")</f>
        <v>9</v>
      </c>
      <c r="AB13" s="25">
        <f>AA13+AND(Uitslagen!AB13&gt;=0,Uitslagen!AB13&lt;6,Uitslagen!AB13&lt;&gt;"")</f>
        <v>10</v>
      </c>
    </row>
    <row r="14" spans="1:28" x14ac:dyDescent="0.25">
      <c r="A14" s="278"/>
      <c r="B14" s="24" t="str">
        <f>Uitslagen!B14</f>
        <v>TEN DORPE 1</v>
      </c>
      <c r="C14" s="25">
        <f>0+AND(Uitslagen!C14&gt;=0,Uitslagen!C14&lt;6,Uitslagen!C14&lt;&gt;"")</f>
        <v>1</v>
      </c>
      <c r="D14" s="25">
        <f>C14+AND(Uitslagen!D14&gt;=0,Uitslagen!D14&lt;6,Uitslagen!D14&lt;&gt;"")</f>
        <v>2</v>
      </c>
      <c r="E14" s="25">
        <f>D14+AND(Uitslagen!E14&gt;=0,Uitslagen!E14&lt;6,Uitslagen!E14&lt;&gt;"")</f>
        <v>3</v>
      </c>
      <c r="F14" s="25">
        <f>E14+AND(Uitslagen!F14&gt;=0,Uitslagen!F14&lt;6,Uitslagen!F14&lt;&gt;"")</f>
        <v>4</v>
      </c>
      <c r="G14" s="25">
        <f>F14+AND(Uitslagen!G14&gt;=0,Uitslagen!G14&lt;6,Uitslagen!G14&lt;&gt;"")</f>
        <v>4</v>
      </c>
      <c r="H14" s="25">
        <f>G14+AND(Uitslagen!H14&gt;=0,Uitslagen!H14&lt;6,Uitslagen!H14&lt;&gt;"")</f>
        <v>4</v>
      </c>
      <c r="I14" s="25">
        <f>H14+AND(Uitslagen!I14&gt;=0,Uitslagen!I14&lt;6,Uitslagen!I14&lt;&gt;"")</f>
        <v>5</v>
      </c>
      <c r="J14" s="25">
        <f>I14+AND(Uitslagen!J14&gt;=0,Uitslagen!J14&lt;6,Uitslagen!J14&lt;&gt;"")</f>
        <v>6</v>
      </c>
      <c r="K14" s="25">
        <f>J14+AND(Uitslagen!K14&gt;=0,Uitslagen!K14&lt;6,Uitslagen!K14&lt;&gt;"")</f>
        <v>6</v>
      </c>
      <c r="L14" s="25">
        <f>K14+AND(Uitslagen!L14&gt;=0,Uitslagen!L14&lt;6,Uitslagen!L14&lt;&gt;"")</f>
        <v>6</v>
      </c>
      <c r="M14" s="25">
        <f>L14+AND(Uitslagen!M14&gt;=0,Uitslagen!M14&lt;6,Uitslagen!M14&lt;&gt;"")</f>
        <v>7</v>
      </c>
      <c r="N14" s="25">
        <f>M14+AND(Uitslagen!N14&gt;=0,Uitslagen!N14&lt;6,Uitslagen!N14&lt;&gt;"")</f>
        <v>8</v>
      </c>
      <c r="O14" s="25">
        <f>N14+AND(Uitslagen!O14&gt;=0,Uitslagen!O14&lt;6,Uitslagen!O14&lt;&gt;"")</f>
        <v>9</v>
      </c>
      <c r="P14" s="25">
        <f>O14+AND(Uitslagen!P14&gt;=0,Uitslagen!P14&lt;6,Uitslagen!P14&lt;&gt;"")</f>
        <v>10</v>
      </c>
      <c r="Q14" s="25">
        <f>P14+AND(Uitslagen!Q14&gt;=0,Uitslagen!Q14&lt;6,Uitslagen!Q14&lt;&gt;"")</f>
        <v>11</v>
      </c>
      <c r="R14" s="25">
        <f>Q14+AND(Uitslagen!R14&gt;=0,Uitslagen!R14&lt;6,Uitslagen!R14&lt;&gt;"")</f>
        <v>12</v>
      </c>
      <c r="S14" s="25">
        <f>R14+AND(Uitslagen!S14&gt;=0,Uitslagen!S14&lt;6,Uitslagen!S14&lt;&gt;"")</f>
        <v>12</v>
      </c>
      <c r="T14" s="25">
        <f>S14+AND(Uitslagen!T14&gt;=0,Uitslagen!T14&lt;6,Uitslagen!T14&lt;&gt;"")</f>
        <v>12</v>
      </c>
      <c r="U14" s="25">
        <f>T14+AND(Uitslagen!U14&gt;=0,Uitslagen!U14&lt;6,Uitslagen!U14&lt;&gt;"")</f>
        <v>12</v>
      </c>
      <c r="V14" s="25">
        <f>U14+AND(Uitslagen!V14&gt;=0,Uitslagen!V14&lt;6,Uitslagen!V14&lt;&gt;"")</f>
        <v>13</v>
      </c>
      <c r="W14" s="25">
        <f>V14+AND(Uitslagen!W14&gt;=0,Uitslagen!W14&lt;6,Uitslagen!W14&lt;&gt;"")</f>
        <v>14</v>
      </c>
      <c r="X14" s="25">
        <f>W14+AND(Uitslagen!X14&gt;=0,Uitslagen!X14&lt;6,Uitslagen!X14&lt;&gt;"")</f>
        <v>14</v>
      </c>
      <c r="Y14" s="25">
        <f>X14+AND(Uitslagen!Y14&gt;=0,Uitslagen!Y14&lt;6,Uitslagen!Y14&lt;&gt;"")</f>
        <v>14</v>
      </c>
      <c r="Z14" s="25">
        <f>Y14+AND(Uitslagen!Z14&gt;=0,Uitslagen!Z14&lt;6,Uitslagen!Z14&lt;&gt;"")</f>
        <v>15</v>
      </c>
      <c r="AA14" s="25">
        <f>Z14+AND(Uitslagen!AA14&gt;=0,Uitslagen!AA14&lt;6,Uitslagen!AA14&lt;&gt;"")</f>
        <v>15</v>
      </c>
      <c r="AB14" s="25">
        <f>AA14+AND(Uitslagen!AB14&gt;=0,Uitslagen!AB14&lt;6,Uitslagen!AB14&lt;&gt;"")</f>
        <v>16</v>
      </c>
    </row>
    <row r="15" spans="1:28" x14ac:dyDescent="0.25">
      <c r="A15" s="278"/>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12.75" customHeight="1" x14ac:dyDescent="0.25">
      <c r="A17" s="278" t="str">
        <f>Uitslagen!A17</f>
        <v>1e Reeks</v>
      </c>
      <c r="B17" s="24" t="str">
        <f>Uitslagen!B17</f>
        <v>BETOLED</v>
      </c>
      <c r="C17" s="25">
        <f>0+AND(Uitslagen!C17&gt;=0,Uitslagen!C17&lt;6,Uitslagen!C17&lt;&gt;"")</f>
        <v>1</v>
      </c>
      <c r="D17" s="25">
        <f>C17+AND(Uitslagen!D17&gt;=0,Uitslagen!D17&lt;6,Uitslagen!D17&lt;&gt;"")</f>
        <v>1</v>
      </c>
      <c r="E17" s="25">
        <f>D17+AND(Uitslagen!E17&gt;=0,Uitslagen!E17&lt;6,Uitslagen!E17&lt;&gt;"")</f>
        <v>1</v>
      </c>
      <c r="F17" s="25">
        <f>E17+AND(Uitslagen!F17&gt;=0,Uitslagen!F17&lt;6,Uitslagen!F17&lt;&gt;"")</f>
        <v>1</v>
      </c>
      <c r="G17" s="25">
        <f>F17+AND(Uitslagen!G17&gt;=0,Uitslagen!G17&lt;6,Uitslagen!G17&lt;&gt;"")</f>
        <v>1</v>
      </c>
      <c r="H17" s="25">
        <f>G17+AND(Uitslagen!H17&gt;=0,Uitslagen!H17&lt;6,Uitslagen!H17&lt;&gt;"")</f>
        <v>1</v>
      </c>
      <c r="I17" s="25">
        <f>H17+AND(Uitslagen!I17&gt;=0,Uitslagen!I17&lt;6,Uitslagen!I17&lt;&gt;"")</f>
        <v>2</v>
      </c>
      <c r="J17" s="25">
        <f>I17+AND(Uitslagen!J17&gt;=0,Uitslagen!J17&lt;6,Uitslagen!J17&lt;&gt;"")</f>
        <v>2</v>
      </c>
      <c r="K17" s="25">
        <f>J17+AND(Uitslagen!K17&gt;=0,Uitslagen!K17&lt;6,Uitslagen!K17&lt;&gt;"")</f>
        <v>2</v>
      </c>
      <c r="L17" s="25">
        <f>K17+AND(Uitslagen!L17&gt;=0,Uitslagen!L17&lt;6,Uitslagen!L17&lt;&gt;"")</f>
        <v>2</v>
      </c>
      <c r="M17" s="25">
        <f>L17+AND(Uitslagen!M17&gt;=0,Uitslagen!M17&lt;6,Uitslagen!M17&lt;&gt;"")</f>
        <v>2</v>
      </c>
      <c r="N17" s="25">
        <f>M17+AND(Uitslagen!N17&gt;=0,Uitslagen!N17&lt;6,Uitslagen!N17&lt;&gt;"")</f>
        <v>2</v>
      </c>
      <c r="O17" s="25">
        <f>N17+AND(Uitslagen!O17&gt;=0,Uitslagen!O17&lt;6,Uitslagen!O17&lt;&gt;"")</f>
        <v>3</v>
      </c>
      <c r="P17" s="25">
        <f>O17+AND(Uitslagen!P17&gt;=0,Uitslagen!P17&lt;6,Uitslagen!P17&lt;&gt;"")</f>
        <v>3</v>
      </c>
      <c r="Q17" s="25">
        <f>P17+AND(Uitslagen!Q17&gt;=0,Uitslagen!Q17&lt;6,Uitslagen!Q17&lt;&gt;"")</f>
        <v>3</v>
      </c>
      <c r="R17" s="25">
        <f>Q17+AND(Uitslagen!R17&gt;=0,Uitslagen!R17&lt;6,Uitslagen!R17&lt;&gt;"")</f>
        <v>3</v>
      </c>
      <c r="S17" s="25">
        <f>R17+AND(Uitslagen!S17&gt;=0,Uitslagen!S17&lt;6,Uitslagen!S17&lt;&gt;"")</f>
        <v>4</v>
      </c>
      <c r="T17" s="25">
        <f>S17+AND(Uitslagen!T17&gt;=0,Uitslagen!T17&lt;6,Uitslagen!T17&lt;&gt;"")</f>
        <v>4</v>
      </c>
      <c r="U17" s="25">
        <f>T17+AND(Uitslagen!U17&gt;=0,Uitslagen!U17&lt;6,Uitslagen!U17&lt;&gt;"")</f>
        <v>4</v>
      </c>
      <c r="V17" s="25">
        <f>U17+AND(Uitslagen!V17&gt;=0,Uitslagen!V17&lt;6,Uitslagen!V17&lt;&gt;"")</f>
        <v>4</v>
      </c>
      <c r="W17" s="25">
        <f>V17+AND(Uitslagen!W17&gt;=0,Uitslagen!W17&lt;6,Uitslagen!W17&lt;&gt;"")</f>
        <v>4</v>
      </c>
      <c r="X17" s="25">
        <f>W17+AND(Uitslagen!X17&gt;=0,Uitslagen!X17&lt;6,Uitslagen!X17&lt;&gt;"")</f>
        <v>4</v>
      </c>
      <c r="Y17" s="25">
        <f>X17+AND(Uitslagen!Y17&gt;=0,Uitslagen!Y17&lt;6,Uitslagen!Y17&lt;&gt;"")</f>
        <v>5</v>
      </c>
      <c r="Z17" s="25">
        <f>Y17+AND(Uitslagen!Z17&gt;=0,Uitslagen!Z17&lt;6,Uitslagen!Z17&lt;&gt;"")</f>
        <v>5</v>
      </c>
      <c r="AA17" s="25">
        <f>Z17+AND(Uitslagen!AA17&gt;=0,Uitslagen!AA17&lt;6,Uitslagen!AA17&lt;&gt;"")</f>
        <v>5</v>
      </c>
      <c r="AB17" s="25">
        <f>AA17+AND(Uitslagen!AB17&gt;=0,Uitslagen!AB17&lt;6,Uitslagen!AB17&lt;&gt;"")</f>
        <v>6</v>
      </c>
    </row>
    <row r="18" spans="1:28" x14ac:dyDescent="0.25">
      <c r="A18" s="278"/>
      <c r="B18" s="24" t="str">
        <f>Uitslagen!B18</f>
        <v>BILJARTVRIENDEN 1</v>
      </c>
      <c r="C18" s="25">
        <f>0+AND(Uitslagen!C18&gt;=0,Uitslagen!C18&lt;6,Uitslagen!C18&lt;&gt;"")</f>
        <v>0</v>
      </c>
      <c r="D18" s="25">
        <f>C18+AND(Uitslagen!D18&gt;=0,Uitslagen!D18&lt;6,Uitslagen!D18&lt;&gt;"")</f>
        <v>0</v>
      </c>
      <c r="E18" s="25">
        <f>D18+AND(Uitslagen!E18&gt;=0,Uitslagen!E18&lt;6,Uitslagen!E18&lt;&gt;"")</f>
        <v>0</v>
      </c>
      <c r="F18" s="25">
        <f>E18+AND(Uitslagen!F18&gt;=0,Uitslagen!F18&lt;6,Uitslagen!F18&lt;&gt;"")</f>
        <v>1</v>
      </c>
      <c r="G18" s="25">
        <f>F18+AND(Uitslagen!G18&gt;=0,Uitslagen!G18&lt;6,Uitslagen!G18&lt;&gt;"")</f>
        <v>1</v>
      </c>
      <c r="H18" s="25">
        <f>G18+AND(Uitslagen!H18&gt;=0,Uitslagen!H18&lt;6,Uitslagen!H18&lt;&gt;"")</f>
        <v>1</v>
      </c>
      <c r="I18" s="25">
        <f>H18+AND(Uitslagen!I18&gt;=0,Uitslagen!I18&lt;6,Uitslagen!I18&lt;&gt;"")</f>
        <v>1</v>
      </c>
      <c r="J18" s="25">
        <f>I18+AND(Uitslagen!J18&gt;=0,Uitslagen!J18&lt;6,Uitslagen!J18&lt;&gt;"")</f>
        <v>1</v>
      </c>
      <c r="K18" s="25">
        <f>J18+AND(Uitslagen!K18&gt;=0,Uitslagen!K18&lt;6,Uitslagen!K18&lt;&gt;"")</f>
        <v>1</v>
      </c>
      <c r="L18" s="25">
        <f>K18+AND(Uitslagen!L18&gt;=0,Uitslagen!L18&lt;6,Uitslagen!L18&lt;&gt;"")</f>
        <v>2</v>
      </c>
      <c r="M18" s="25">
        <f>L18+AND(Uitslagen!M18&gt;=0,Uitslagen!M18&lt;6,Uitslagen!M18&lt;&gt;"")</f>
        <v>3</v>
      </c>
      <c r="N18" s="25">
        <f>M18+AND(Uitslagen!N18&gt;=0,Uitslagen!N18&lt;6,Uitslagen!N18&lt;&gt;"")</f>
        <v>4</v>
      </c>
      <c r="O18" s="25">
        <f>N18+AND(Uitslagen!O18&gt;=0,Uitslagen!O18&lt;6,Uitslagen!O18&lt;&gt;"")</f>
        <v>4</v>
      </c>
      <c r="P18" s="25">
        <f>O18+AND(Uitslagen!P18&gt;=0,Uitslagen!P18&lt;6,Uitslagen!P18&lt;&gt;"")</f>
        <v>4</v>
      </c>
      <c r="Q18" s="25">
        <f>P18+AND(Uitslagen!Q18&gt;=0,Uitslagen!Q18&lt;6,Uitslagen!Q18&lt;&gt;"")</f>
        <v>4</v>
      </c>
      <c r="R18" s="25">
        <f>Q18+AND(Uitslagen!R18&gt;=0,Uitslagen!R18&lt;6,Uitslagen!R18&lt;&gt;"")</f>
        <v>4</v>
      </c>
      <c r="S18" s="25">
        <f>R18+AND(Uitslagen!S18&gt;=0,Uitslagen!S18&lt;6,Uitslagen!S18&lt;&gt;"")</f>
        <v>5</v>
      </c>
      <c r="T18" s="25">
        <f>S18+AND(Uitslagen!T18&gt;=0,Uitslagen!T18&lt;6,Uitslagen!T18&lt;&gt;"")</f>
        <v>6</v>
      </c>
      <c r="U18" s="25">
        <f>T18+AND(Uitslagen!U18&gt;=0,Uitslagen!U18&lt;6,Uitslagen!U18&lt;&gt;"")</f>
        <v>7</v>
      </c>
      <c r="V18" s="25">
        <f>U18+AND(Uitslagen!V18&gt;=0,Uitslagen!V18&lt;6,Uitslagen!V18&lt;&gt;"")</f>
        <v>7</v>
      </c>
      <c r="W18" s="25">
        <f>V18+AND(Uitslagen!W18&gt;=0,Uitslagen!W18&lt;6,Uitslagen!W18&lt;&gt;"")</f>
        <v>8</v>
      </c>
      <c r="X18" s="25">
        <f>W18+AND(Uitslagen!X18&gt;=0,Uitslagen!X18&lt;6,Uitslagen!X18&lt;&gt;"")</f>
        <v>9</v>
      </c>
      <c r="Y18" s="25">
        <f>X18+AND(Uitslagen!Y18&gt;=0,Uitslagen!Y18&lt;6,Uitslagen!Y18&lt;&gt;"")</f>
        <v>9</v>
      </c>
      <c r="Z18" s="25">
        <f>Y18+AND(Uitslagen!Z18&gt;=0,Uitslagen!Z18&lt;6,Uitslagen!Z18&lt;&gt;"")</f>
        <v>9</v>
      </c>
      <c r="AA18" s="25">
        <f>Z18+AND(Uitslagen!AA18&gt;=0,Uitslagen!AA18&lt;6,Uitslagen!AA18&lt;&gt;"")</f>
        <v>10</v>
      </c>
      <c r="AB18" s="25">
        <f>AA18+AND(Uitslagen!AB18&gt;=0,Uitslagen!AB18&lt;6,Uitslagen!AB18&lt;&gt;"")</f>
        <v>10</v>
      </c>
    </row>
    <row r="19" spans="1:28" x14ac:dyDescent="0.25">
      <c r="A19" s="278"/>
      <c r="B19" s="24" t="str">
        <f>Uitslagen!B19</f>
        <v>BLACK BOYS 3</v>
      </c>
      <c r="C19" s="25">
        <f>0+AND(Uitslagen!C19&gt;=0,Uitslagen!C19&lt;6,Uitslagen!C19&lt;&gt;"")</f>
        <v>0</v>
      </c>
      <c r="D19" s="25">
        <f>C19+AND(Uitslagen!D19&gt;=0,Uitslagen!D19&lt;6,Uitslagen!D19&lt;&gt;"")</f>
        <v>0</v>
      </c>
      <c r="E19" s="25">
        <f>D19+AND(Uitslagen!E19&gt;=0,Uitslagen!E19&lt;6,Uitslagen!E19&lt;&gt;"")</f>
        <v>0</v>
      </c>
      <c r="F19" s="25">
        <f>E19+AND(Uitslagen!F19&gt;=0,Uitslagen!F19&lt;6,Uitslagen!F19&lt;&gt;"")</f>
        <v>1</v>
      </c>
      <c r="G19" s="25">
        <f>F19+AND(Uitslagen!G19&gt;=0,Uitslagen!G19&lt;6,Uitslagen!G19&lt;&gt;"")</f>
        <v>1</v>
      </c>
      <c r="H19" s="25">
        <f>G19+AND(Uitslagen!H19&gt;=0,Uitslagen!H19&lt;6,Uitslagen!H19&lt;&gt;"")</f>
        <v>2</v>
      </c>
      <c r="I19" s="25">
        <f>H19+AND(Uitslagen!I19&gt;=0,Uitslagen!I19&lt;6,Uitslagen!I19&lt;&gt;"")</f>
        <v>3</v>
      </c>
      <c r="J19" s="25">
        <f>I19+AND(Uitslagen!J19&gt;=0,Uitslagen!J19&lt;6,Uitslagen!J19&lt;&gt;"")</f>
        <v>4</v>
      </c>
      <c r="K19" s="25">
        <f>J19+AND(Uitslagen!K19&gt;=0,Uitslagen!K19&lt;6,Uitslagen!K19&lt;&gt;"")</f>
        <v>4</v>
      </c>
      <c r="L19" s="25">
        <f>K19+AND(Uitslagen!L19&gt;=0,Uitslagen!L19&lt;6,Uitslagen!L19&lt;&gt;"")</f>
        <v>5</v>
      </c>
      <c r="M19" s="25">
        <f>L19+AND(Uitslagen!M19&gt;=0,Uitslagen!M19&lt;6,Uitslagen!M19&lt;&gt;"")</f>
        <v>6</v>
      </c>
      <c r="N19" s="25">
        <f>M19+AND(Uitslagen!N19&gt;=0,Uitslagen!N19&lt;6,Uitslagen!N19&lt;&gt;"")</f>
        <v>7</v>
      </c>
      <c r="O19" s="25">
        <f>N19+AND(Uitslagen!O19&gt;=0,Uitslagen!O19&lt;6,Uitslagen!O19&lt;&gt;"")</f>
        <v>7</v>
      </c>
      <c r="P19" s="25">
        <f>O19+AND(Uitslagen!P19&gt;=0,Uitslagen!P19&lt;6,Uitslagen!P19&lt;&gt;"")</f>
        <v>8</v>
      </c>
      <c r="Q19" s="25">
        <f>P19+AND(Uitslagen!Q19&gt;=0,Uitslagen!Q19&lt;6,Uitslagen!Q19&lt;&gt;"")</f>
        <v>8</v>
      </c>
      <c r="R19" s="25">
        <f>Q19+AND(Uitslagen!R19&gt;=0,Uitslagen!R19&lt;6,Uitslagen!R19&lt;&gt;"")</f>
        <v>8</v>
      </c>
      <c r="S19" s="25">
        <f>R19+AND(Uitslagen!S19&gt;=0,Uitslagen!S19&lt;6,Uitslagen!S19&lt;&gt;"")</f>
        <v>8</v>
      </c>
      <c r="T19" s="25">
        <f>S19+AND(Uitslagen!T19&gt;=0,Uitslagen!T19&lt;6,Uitslagen!T19&lt;&gt;"")</f>
        <v>8</v>
      </c>
      <c r="U19" s="25">
        <f>T19+AND(Uitslagen!U19&gt;=0,Uitslagen!U19&lt;6,Uitslagen!U19&lt;&gt;"")</f>
        <v>8</v>
      </c>
      <c r="V19" s="25">
        <f>U19+AND(Uitslagen!V19&gt;=0,Uitslagen!V19&lt;6,Uitslagen!V19&lt;&gt;"")</f>
        <v>9</v>
      </c>
      <c r="W19" s="25">
        <f>V19+AND(Uitslagen!W19&gt;=0,Uitslagen!W19&lt;6,Uitslagen!W19&lt;&gt;"")</f>
        <v>10</v>
      </c>
      <c r="X19" s="25">
        <f>W19+AND(Uitslagen!X19&gt;=0,Uitslagen!X19&lt;6,Uitslagen!X19&lt;&gt;"")</f>
        <v>10</v>
      </c>
      <c r="Y19" s="25">
        <f>X19+AND(Uitslagen!Y19&gt;=0,Uitslagen!Y19&lt;6,Uitslagen!Y19&lt;&gt;"")</f>
        <v>10</v>
      </c>
      <c r="Z19" s="25">
        <f>Y19+AND(Uitslagen!Z19&gt;=0,Uitslagen!Z19&lt;6,Uitslagen!Z19&lt;&gt;"")</f>
        <v>10</v>
      </c>
      <c r="AA19" s="25">
        <f>Z19+AND(Uitslagen!AA19&gt;=0,Uitslagen!AA19&lt;6,Uitslagen!AA19&lt;&gt;"")</f>
        <v>11</v>
      </c>
      <c r="AB19" s="25">
        <f>AA19+AND(Uitslagen!AB19&gt;=0,Uitslagen!AB19&lt;6,Uitslagen!AB19&lt;&gt;"")</f>
        <v>11</v>
      </c>
    </row>
    <row r="20" spans="1:28" x14ac:dyDescent="0.25">
      <c r="A20" s="278"/>
      <c r="B20" s="24" t="str">
        <f>Uitslagen!B20</f>
        <v>CLIMAX</v>
      </c>
      <c r="C20" s="25">
        <f>0+AND(Uitslagen!C20&gt;=0,Uitslagen!C20&lt;6,Uitslagen!C20&lt;&gt;"")</f>
        <v>1</v>
      </c>
      <c r="D20" s="25">
        <f>C20+AND(Uitslagen!D20&gt;=0,Uitslagen!D20&lt;6,Uitslagen!D20&lt;&gt;"")</f>
        <v>2</v>
      </c>
      <c r="E20" s="25">
        <f>D20+AND(Uitslagen!E20&gt;=0,Uitslagen!E20&lt;6,Uitslagen!E20&lt;&gt;"")</f>
        <v>2</v>
      </c>
      <c r="F20" s="25">
        <f>E20+AND(Uitslagen!F20&gt;=0,Uitslagen!F20&lt;6,Uitslagen!F20&lt;&gt;"")</f>
        <v>2</v>
      </c>
      <c r="G20" s="25">
        <f>F20+AND(Uitslagen!G20&gt;=0,Uitslagen!G20&lt;6,Uitslagen!G20&lt;&gt;"")</f>
        <v>2</v>
      </c>
      <c r="H20" s="25">
        <f>G20+AND(Uitslagen!H20&gt;=0,Uitslagen!H20&lt;6,Uitslagen!H20&lt;&gt;"")</f>
        <v>2</v>
      </c>
      <c r="I20" s="25">
        <f>H20+AND(Uitslagen!I20&gt;=0,Uitslagen!I20&lt;6,Uitslagen!I20&lt;&gt;"")</f>
        <v>2</v>
      </c>
      <c r="J20" s="25">
        <f>I20+AND(Uitslagen!J20&gt;=0,Uitslagen!J20&lt;6,Uitslagen!J20&lt;&gt;"")</f>
        <v>3</v>
      </c>
      <c r="K20" s="25">
        <f>J20+AND(Uitslagen!K20&gt;=0,Uitslagen!K20&lt;6,Uitslagen!K20&lt;&gt;"")</f>
        <v>3</v>
      </c>
      <c r="L20" s="25">
        <f>K20+AND(Uitslagen!L20&gt;=0,Uitslagen!L20&lt;6,Uitslagen!L20&lt;&gt;"")</f>
        <v>3</v>
      </c>
      <c r="M20" s="25">
        <f>L20+AND(Uitslagen!M20&gt;=0,Uitslagen!M20&lt;6,Uitslagen!M20&lt;&gt;"")</f>
        <v>3</v>
      </c>
      <c r="N20" s="25">
        <f>M20+AND(Uitslagen!N20&gt;=0,Uitslagen!N20&lt;6,Uitslagen!N20&lt;&gt;"")</f>
        <v>4</v>
      </c>
      <c r="O20" s="25">
        <f>N20+AND(Uitslagen!O20&gt;=0,Uitslagen!O20&lt;6,Uitslagen!O20&lt;&gt;"")</f>
        <v>4</v>
      </c>
      <c r="P20" s="25">
        <f>O20+AND(Uitslagen!P20&gt;=0,Uitslagen!P20&lt;6,Uitslagen!P20&lt;&gt;"")</f>
        <v>5</v>
      </c>
      <c r="Q20" s="25">
        <f>P20+AND(Uitslagen!Q20&gt;=0,Uitslagen!Q20&lt;6,Uitslagen!Q20&lt;&gt;"")</f>
        <v>5</v>
      </c>
      <c r="R20" s="25">
        <f>Q20+AND(Uitslagen!R20&gt;=0,Uitslagen!R20&lt;6,Uitslagen!R20&lt;&gt;"")</f>
        <v>6</v>
      </c>
      <c r="S20" s="25">
        <f>R20+AND(Uitslagen!S20&gt;=0,Uitslagen!S20&lt;6,Uitslagen!S20&lt;&gt;"")</f>
        <v>7</v>
      </c>
      <c r="T20" s="25">
        <f>S20+AND(Uitslagen!T20&gt;=0,Uitslagen!T20&lt;6,Uitslagen!T20&lt;&gt;"")</f>
        <v>8</v>
      </c>
      <c r="U20" s="25">
        <f>T20+AND(Uitslagen!U20&gt;=0,Uitslagen!U20&lt;6,Uitslagen!U20&lt;&gt;"")</f>
        <v>8</v>
      </c>
      <c r="V20" s="25">
        <f>U20+AND(Uitslagen!V20&gt;=0,Uitslagen!V20&lt;6,Uitslagen!V20&lt;&gt;"")</f>
        <v>8</v>
      </c>
      <c r="W20" s="25">
        <f>V20+AND(Uitslagen!W20&gt;=0,Uitslagen!W20&lt;6,Uitslagen!W20&lt;&gt;"")</f>
        <v>8</v>
      </c>
      <c r="X20" s="25">
        <f>W20+AND(Uitslagen!X20&gt;=0,Uitslagen!X20&lt;6,Uitslagen!X20&lt;&gt;"")</f>
        <v>8</v>
      </c>
      <c r="Y20" s="25">
        <f>X20+AND(Uitslagen!Y20&gt;=0,Uitslagen!Y20&lt;6,Uitslagen!Y20&lt;&gt;"")</f>
        <v>9</v>
      </c>
      <c r="Z20" s="25">
        <f>Y20+AND(Uitslagen!Z20&gt;=0,Uitslagen!Z20&lt;6,Uitslagen!Z20&lt;&gt;"")</f>
        <v>10</v>
      </c>
      <c r="AA20" s="25">
        <f>Z20+AND(Uitslagen!AA20&gt;=0,Uitslagen!AA20&lt;6,Uitslagen!AA20&lt;&gt;"")</f>
        <v>11</v>
      </c>
      <c r="AB20" s="25">
        <f>AA20+AND(Uitslagen!AB20&gt;=0,Uitslagen!AB20&lt;6,Uitslagen!AB20&lt;&gt;"")</f>
        <v>12</v>
      </c>
    </row>
    <row r="21" spans="1:28" x14ac:dyDescent="0.25">
      <c r="A21" s="278"/>
      <c r="B21" s="24" t="str">
        <f>Uitslagen!B21</f>
        <v>DE GOLVERS 1</v>
      </c>
      <c r="C21" s="25">
        <f>0+AND(Uitslagen!C21&gt;=0,Uitslagen!C21&lt;6,Uitslagen!C21&lt;&gt;"")</f>
        <v>0</v>
      </c>
      <c r="D21" s="25">
        <f>C21+AND(Uitslagen!D21&gt;=0,Uitslagen!D21&lt;6,Uitslagen!D21&lt;&gt;"")</f>
        <v>0</v>
      </c>
      <c r="E21" s="25">
        <f>D21+AND(Uitslagen!E21&gt;=0,Uitslagen!E21&lt;6,Uitslagen!E21&lt;&gt;"")</f>
        <v>0</v>
      </c>
      <c r="F21" s="25">
        <f>E21+AND(Uitslagen!F21&gt;=0,Uitslagen!F21&lt;6,Uitslagen!F21&lt;&gt;"")</f>
        <v>0</v>
      </c>
      <c r="G21" s="25">
        <f>F21+AND(Uitslagen!G21&gt;=0,Uitslagen!G21&lt;6,Uitslagen!G21&lt;&gt;"")</f>
        <v>1</v>
      </c>
      <c r="H21" s="25">
        <f>G21+AND(Uitslagen!H21&gt;=0,Uitslagen!H21&lt;6,Uitslagen!H21&lt;&gt;"")</f>
        <v>1</v>
      </c>
      <c r="I21" s="25">
        <f>H21+AND(Uitslagen!I21&gt;=0,Uitslagen!I21&lt;6,Uitslagen!I21&lt;&gt;"")</f>
        <v>1</v>
      </c>
      <c r="J21" s="25">
        <f>I21+AND(Uitslagen!J21&gt;=0,Uitslagen!J21&lt;6,Uitslagen!J21&lt;&gt;"")</f>
        <v>1</v>
      </c>
      <c r="K21" s="25">
        <f>J21+AND(Uitslagen!K21&gt;=0,Uitslagen!K21&lt;6,Uitslagen!K21&lt;&gt;"")</f>
        <v>1</v>
      </c>
      <c r="L21" s="25">
        <f>K21+AND(Uitslagen!L21&gt;=0,Uitslagen!L21&lt;6,Uitslagen!L21&lt;&gt;"")</f>
        <v>1</v>
      </c>
      <c r="M21" s="25">
        <f>L21+AND(Uitslagen!M21&gt;=0,Uitslagen!M21&lt;6,Uitslagen!M21&lt;&gt;"")</f>
        <v>1</v>
      </c>
      <c r="N21" s="25">
        <f>M21+AND(Uitslagen!N21&gt;=0,Uitslagen!N21&lt;6,Uitslagen!N21&lt;&gt;"")</f>
        <v>1</v>
      </c>
      <c r="O21" s="25">
        <f>N21+AND(Uitslagen!O21&gt;=0,Uitslagen!O21&lt;6,Uitslagen!O21&lt;&gt;"")</f>
        <v>1</v>
      </c>
      <c r="P21" s="25">
        <f>O21+AND(Uitslagen!P21&gt;=0,Uitslagen!P21&lt;6,Uitslagen!P21&lt;&gt;"")</f>
        <v>1</v>
      </c>
      <c r="Q21" s="25">
        <f>P21+AND(Uitslagen!Q21&gt;=0,Uitslagen!Q21&lt;6,Uitslagen!Q21&lt;&gt;"")</f>
        <v>1</v>
      </c>
      <c r="R21" s="25">
        <f>Q21+AND(Uitslagen!R21&gt;=0,Uitslagen!R21&lt;6,Uitslagen!R21&lt;&gt;"")</f>
        <v>1</v>
      </c>
      <c r="S21" s="25">
        <f>R21+AND(Uitslagen!S21&gt;=0,Uitslagen!S21&lt;6,Uitslagen!S21&lt;&gt;"")</f>
        <v>1</v>
      </c>
      <c r="T21" s="25">
        <f>S21+AND(Uitslagen!T21&gt;=0,Uitslagen!T21&lt;6,Uitslagen!T21&lt;&gt;"")</f>
        <v>1</v>
      </c>
      <c r="U21" s="25">
        <f>T21+AND(Uitslagen!U21&gt;=0,Uitslagen!U21&lt;6,Uitslagen!U21&lt;&gt;"")</f>
        <v>1</v>
      </c>
      <c r="V21" s="25">
        <f>U21+AND(Uitslagen!V21&gt;=0,Uitslagen!V21&lt;6,Uitslagen!V21&lt;&gt;"")</f>
        <v>1</v>
      </c>
      <c r="W21" s="25">
        <f>V21+AND(Uitslagen!W21&gt;=0,Uitslagen!W21&lt;6,Uitslagen!W21&lt;&gt;"")</f>
        <v>1</v>
      </c>
      <c r="X21" s="25">
        <f>W21+AND(Uitslagen!X21&gt;=0,Uitslagen!X21&lt;6,Uitslagen!X21&lt;&gt;"")</f>
        <v>1</v>
      </c>
      <c r="Y21" s="25">
        <f>X21+AND(Uitslagen!Y21&gt;=0,Uitslagen!Y21&lt;6,Uitslagen!Y21&lt;&gt;"")</f>
        <v>1</v>
      </c>
      <c r="Z21" s="25">
        <f>Y21+AND(Uitslagen!Z21&gt;=0,Uitslagen!Z21&lt;6,Uitslagen!Z21&lt;&gt;"")</f>
        <v>2</v>
      </c>
      <c r="AA21" s="25">
        <f>Z21+AND(Uitslagen!AA21&gt;=0,Uitslagen!AA21&lt;6,Uitslagen!AA21&lt;&gt;"")</f>
        <v>2</v>
      </c>
      <c r="AB21" s="25">
        <f>AA21+AND(Uitslagen!AB21&gt;=0,Uitslagen!AB21&lt;6,Uitslagen!AB21&lt;&gt;"")</f>
        <v>2</v>
      </c>
    </row>
    <row r="22" spans="1:28" x14ac:dyDescent="0.25">
      <c r="A22" s="278"/>
      <c r="B22" s="24" t="str">
        <f>Uitslagen!B22</f>
        <v>DE SPLINTERS 2</v>
      </c>
      <c r="C22" s="25">
        <f>0+AND(Uitslagen!C22&gt;=0,Uitslagen!C22&lt;6,Uitslagen!C22&lt;&gt;"")</f>
        <v>0</v>
      </c>
      <c r="D22" s="25">
        <f>C22+AND(Uitslagen!D22&gt;=0,Uitslagen!D22&lt;6,Uitslagen!D22&lt;&gt;"")</f>
        <v>0</v>
      </c>
      <c r="E22" s="25">
        <f>D22+AND(Uitslagen!E22&gt;=0,Uitslagen!E22&lt;6,Uitslagen!E22&lt;&gt;"")</f>
        <v>0</v>
      </c>
      <c r="F22" s="25">
        <f>E22+AND(Uitslagen!F22&gt;=0,Uitslagen!F22&lt;6,Uitslagen!F22&lt;&gt;"")</f>
        <v>1</v>
      </c>
      <c r="G22" s="25">
        <f>F22+AND(Uitslagen!G22&gt;=0,Uitslagen!G22&lt;6,Uitslagen!G22&lt;&gt;"")</f>
        <v>2</v>
      </c>
      <c r="H22" s="25">
        <f>G22+AND(Uitslagen!H22&gt;=0,Uitslagen!H22&lt;6,Uitslagen!H22&lt;&gt;"")</f>
        <v>2</v>
      </c>
      <c r="I22" s="25">
        <f>H22+AND(Uitslagen!I22&gt;=0,Uitslagen!I22&lt;6,Uitslagen!I22&lt;&gt;"")</f>
        <v>2</v>
      </c>
      <c r="J22" s="25">
        <f>I22+AND(Uitslagen!J22&gt;=0,Uitslagen!J22&lt;6,Uitslagen!J22&lt;&gt;"")</f>
        <v>2</v>
      </c>
      <c r="K22" s="25">
        <f>J22+AND(Uitslagen!K22&gt;=0,Uitslagen!K22&lt;6,Uitslagen!K22&lt;&gt;"")</f>
        <v>3</v>
      </c>
      <c r="L22" s="25">
        <f>K22+AND(Uitslagen!L22&gt;=0,Uitslagen!L22&lt;6,Uitslagen!L22&lt;&gt;"")</f>
        <v>4</v>
      </c>
      <c r="M22" s="25">
        <f>L22+AND(Uitslagen!M22&gt;=0,Uitslagen!M22&lt;6,Uitslagen!M22&lt;&gt;"")</f>
        <v>4</v>
      </c>
      <c r="N22" s="25">
        <f>M22+AND(Uitslagen!N22&gt;=0,Uitslagen!N22&lt;6,Uitslagen!N22&lt;&gt;"")</f>
        <v>4</v>
      </c>
      <c r="O22" s="25">
        <f>N22+AND(Uitslagen!O22&gt;=0,Uitslagen!O22&lt;6,Uitslagen!O22&lt;&gt;"")</f>
        <v>4</v>
      </c>
      <c r="P22" s="25">
        <f>O22+AND(Uitslagen!P22&gt;=0,Uitslagen!P22&lt;6,Uitslagen!P22&lt;&gt;"")</f>
        <v>4</v>
      </c>
      <c r="Q22" s="25">
        <f>P22+AND(Uitslagen!Q22&gt;=0,Uitslagen!Q22&lt;6,Uitslagen!Q22&lt;&gt;"")</f>
        <v>5</v>
      </c>
      <c r="R22" s="25">
        <f>Q22+AND(Uitslagen!R22&gt;=0,Uitslagen!R22&lt;6,Uitslagen!R22&lt;&gt;"")</f>
        <v>5</v>
      </c>
      <c r="S22" s="25">
        <f>R22+AND(Uitslagen!S22&gt;=0,Uitslagen!S22&lt;6,Uitslagen!S22&lt;&gt;"")</f>
        <v>6</v>
      </c>
      <c r="T22" s="25">
        <f>S22+AND(Uitslagen!T22&gt;=0,Uitslagen!T22&lt;6,Uitslagen!T22&lt;&gt;"")</f>
        <v>7</v>
      </c>
      <c r="U22" s="25">
        <f>T22+AND(Uitslagen!U22&gt;=0,Uitslagen!U22&lt;6,Uitslagen!U22&lt;&gt;"")</f>
        <v>8</v>
      </c>
      <c r="V22" s="25">
        <f>U22+AND(Uitslagen!V22&gt;=0,Uitslagen!V22&lt;6,Uitslagen!V22&lt;&gt;"")</f>
        <v>9</v>
      </c>
      <c r="W22" s="25">
        <f>V22+AND(Uitslagen!W22&gt;=0,Uitslagen!W22&lt;6,Uitslagen!W22&lt;&gt;"")</f>
        <v>9</v>
      </c>
      <c r="X22" s="25">
        <f>W22+AND(Uitslagen!X22&gt;=0,Uitslagen!X22&lt;6,Uitslagen!X22&lt;&gt;"")</f>
        <v>10</v>
      </c>
      <c r="Y22" s="25">
        <f>X22+AND(Uitslagen!Y22&gt;=0,Uitslagen!Y22&lt;6,Uitslagen!Y22&lt;&gt;"")</f>
        <v>10</v>
      </c>
      <c r="Z22" s="25">
        <f>Y22+AND(Uitslagen!Z22&gt;=0,Uitslagen!Z22&lt;6,Uitslagen!Z22&lt;&gt;"")</f>
        <v>10</v>
      </c>
      <c r="AA22" s="25">
        <f>Z22+AND(Uitslagen!AA22&gt;=0,Uitslagen!AA22&lt;6,Uitslagen!AA22&lt;&gt;"")</f>
        <v>10</v>
      </c>
      <c r="AB22" s="25">
        <f>AA22+AND(Uitslagen!AB22&gt;=0,Uitslagen!AB22&lt;6,Uitslagen!AB22&lt;&gt;"")</f>
        <v>10</v>
      </c>
    </row>
    <row r="23" spans="1:28" x14ac:dyDescent="0.25">
      <c r="A23" s="278"/>
      <c r="B23" s="24" t="str">
        <f>Uitslagen!B23</f>
        <v>DE TIJGERS</v>
      </c>
      <c r="C23" s="25">
        <f>0+AND(Uitslagen!C23&gt;=0,Uitslagen!C23&lt;6,Uitslagen!C23&lt;&gt;"")</f>
        <v>0</v>
      </c>
      <c r="D23" s="25">
        <f>C23+AND(Uitslagen!D23&gt;=0,Uitslagen!D23&lt;6,Uitslagen!D23&lt;&gt;"")</f>
        <v>1</v>
      </c>
      <c r="E23" s="25">
        <f>D23+AND(Uitslagen!E23&gt;=0,Uitslagen!E23&lt;6,Uitslagen!E23&lt;&gt;"")</f>
        <v>2</v>
      </c>
      <c r="F23" s="25">
        <f>E23+AND(Uitslagen!F23&gt;=0,Uitslagen!F23&lt;6,Uitslagen!F23&lt;&gt;"")</f>
        <v>2</v>
      </c>
      <c r="G23" s="25">
        <f>F23+AND(Uitslagen!G23&gt;=0,Uitslagen!G23&lt;6,Uitslagen!G23&lt;&gt;"")</f>
        <v>2</v>
      </c>
      <c r="H23" s="25">
        <f>G23+AND(Uitslagen!H23&gt;=0,Uitslagen!H23&lt;6,Uitslagen!H23&lt;&gt;"")</f>
        <v>2</v>
      </c>
      <c r="I23" s="25">
        <f>H23+AND(Uitslagen!I23&gt;=0,Uitslagen!I23&lt;6,Uitslagen!I23&lt;&gt;"")</f>
        <v>3</v>
      </c>
      <c r="J23" s="25">
        <f>I23+AND(Uitslagen!J23&gt;=0,Uitslagen!J23&lt;6,Uitslagen!J23&lt;&gt;"")</f>
        <v>3</v>
      </c>
      <c r="K23" s="25">
        <f>J23+AND(Uitslagen!K23&gt;=0,Uitslagen!K23&lt;6,Uitslagen!K23&lt;&gt;"")</f>
        <v>3</v>
      </c>
      <c r="L23" s="25">
        <f>K23+AND(Uitslagen!L23&gt;=0,Uitslagen!L23&lt;6,Uitslagen!L23&lt;&gt;"")</f>
        <v>4</v>
      </c>
      <c r="M23" s="25">
        <f>L23+AND(Uitslagen!M23&gt;=0,Uitslagen!M23&lt;6,Uitslagen!M23&lt;&gt;"")</f>
        <v>5</v>
      </c>
      <c r="N23" s="25">
        <f>M23+AND(Uitslagen!N23&gt;=0,Uitslagen!N23&lt;6,Uitslagen!N23&lt;&gt;"")</f>
        <v>5</v>
      </c>
      <c r="O23" s="25">
        <f>N23+AND(Uitslagen!O23&gt;=0,Uitslagen!O23&lt;6,Uitslagen!O23&lt;&gt;"")</f>
        <v>5</v>
      </c>
      <c r="P23" s="25">
        <f>O23+AND(Uitslagen!P23&gt;=0,Uitslagen!P23&lt;6,Uitslagen!P23&lt;&gt;"")</f>
        <v>5</v>
      </c>
      <c r="Q23" s="25">
        <f>P23+AND(Uitslagen!Q23&gt;=0,Uitslagen!Q23&lt;6,Uitslagen!Q23&lt;&gt;"")</f>
        <v>5</v>
      </c>
      <c r="R23" s="25">
        <f>Q23+AND(Uitslagen!R23&gt;=0,Uitslagen!R23&lt;6,Uitslagen!R23&lt;&gt;"")</f>
        <v>5</v>
      </c>
      <c r="S23" s="25">
        <f>R23+AND(Uitslagen!S23&gt;=0,Uitslagen!S23&lt;6,Uitslagen!S23&lt;&gt;"")</f>
        <v>5</v>
      </c>
      <c r="T23" s="25">
        <f>S23+AND(Uitslagen!T23&gt;=0,Uitslagen!T23&lt;6,Uitslagen!T23&lt;&gt;"")</f>
        <v>5</v>
      </c>
      <c r="U23" s="25">
        <f>T23+AND(Uitslagen!U23&gt;=0,Uitslagen!U23&lt;6,Uitslagen!U23&lt;&gt;"")</f>
        <v>5</v>
      </c>
      <c r="V23" s="25">
        <f>U23+AND(Uitslagen!V23&gt;=0,Uitslagen!V23&lt;6,Uitslagen!V23&lt;&gt;"")</f>
        <v>6</v>
      </c>
      <c r="W23" s="25">
        <f>V23+AND(Uitslagen!W23&gt;=0,Uitslagen!W23&lt;6,Uitslagen!W23&lt;&gt;"")</f>
        <v>6</v>
      </c>
      <c r="X23" s="25">
        <f>W23+AND(Uitslagen!X23&gt;=0,Uitslagen!X23&lt;6,Uitslagen!X23&lt;&gt;"")</f>
        <v>6</v>
      </c>
      <c r="Y23" s="25">
        <f>X23+AND(Uitslagen!Y23&gt;=0,Uitslagen!Y23&lt;6,Uitslagen!Y23&lt;&gt;"")</f>
        <v>6</v>
      </c>
      <c r="Z23" s="25">
        <f>Y23+AND(Uitslagen!Z23&gt;=0,Uitslagen!Z23&lt;6,Uitslagen!Z23&lt;&gt;"")</f>
        <v>6</v>
      </c>
      <c r="AA23" s="25">
        <f>Z23+AND(Uitslagen!AA23&gt;=0,Uitslagen!AA23&lt;6,Uitslagen!AA23&lt;&gt;"")</f>
        <v>6</v>
      </c>
      <c r="AB23" s="25">
        <f>AA23+AND(Uitslagen!AB23&gt;=0,Uitslagen!AB23&lt;6,Uitslagen!AB23&lt;&gt;"")</f>
        <v>6</v>
      </c>
    </row>
    <row r="24" spans="1:28" x14ac:dyDescent="0.25">
      <c r="A24" s="278"/>
      <c r="B24" s="24" t="str">
        <f>Uitslagen!B24</f>
        <v>EXCELSIOR</v>
      </c>
      <c r="C24" s="25">
        <f>0+AND(Uitslagen!C24&gt;=0,Uitslagen!C24&lt;6,Uitslagen!C24&lt;&gt;"")</f>
        <v>1</v>
      </c>
      <c r="D24" s="25">
        <f>C24+AND(Uitslagen!D24&gt;=0,Uitslagen!D24&lt;6,Uitslagen!D24&lt;&gt;"")</f>
        <v>2</v>
      </c>
      <c r="E24" s="25">
        <f>D24+AND(Uitslagen!E24&gt;=0,Uitslagen!E24&lt;6,Uitslagen!E24&lt;&gt;"")</f>
        <v>3</v>
      </c>
      <c r="F24" s="25">
        <f>E24+AND(Uitslagen!F24&gt;=0,Uitslagen!F24&lt;6,Uitslagen!F24&lt;&gt;"")</f>
        <v>3</v>
      </c>
      <c r="G24" s="25">
        <f>F24+AND(Uitslagen!G24&gt;=0,Uitslagen!G24&lt;6,Uitslagen!G24&lt;&gt;"")</f>
        <v>4</v>
      </c>
      <c r="H24" s="25">
        <f>G24+AND(Uitslagen!H24&gt;=0,Uitslagen!H24&lt;6,Uitslagen!H24&lt;&gt;"")</f>
        <v>5</v>
      </c>
      <c r="I24" s="25">
        <f>H24+AND(Uitslagen!I24&gt;=0,Uitslagen!I24&lt;6,Uitslagen!I24&lt;&gt;"")</f>
        <v>6</v>
      </c>
      <c r="J24" s="25">
        <f>I24+AND(Uitslagen!J24&gt;=0,Uitslagen!J24&lt;6,Uitslagen!J24&lt;&gt;"")</f>
        <v>7</v>
      </c>
      <c r="K24" s="25">
        <f>J24+AND(Uitslagen!K24&gt;=0,Uitslagen!K24&lt;6,Uitslagen!K24&lt;&gt;"")</f>
        <v>8</v>
      </c>
      <c r="L24" s="25">
        <f>K24+AND(Uitslagen!L24&gt;=0,Uitslagen!L24&lt;6,Uitslagen!L24&lt;&gt;"")</f>
        <v>8</v>
      </c>
      <c r="M24" s="25">
        <f>L24+AND(Uitslagen!M24&gt;=0,Uitslagen!M24&lt;6,Uitslagen!M24&lt;&gt;"")</f>
        <v>8</v>
      </c>
      <c r="N24" s="25">
        <f>M24+AND(Uitslagen!N24&gt;=0,Uitslagen!N24&lt;6,Uitslagen!N24&lt;&gt;"")</f>
        <v>9</v>
      </c>
      <c r="O24" s="25">
        <f>N24+AND(Uitslagen!O24&gt;=0,Uitslagen!O24&lt;6,Uitslagen!O24&lt;&gt;"")</f>
        <v>9</v>
      </c>
      <c r="P24" s="25">
        <f>O24+AND(Uitslagen!P24&gt;=0,Uitslagen!P24&lt;6,Uitslagen!P24&lt;&gt;"")</f>
        <v>9</v>
      </c>
      <c r="Q24" s="25">
        <f>P24+AND(Uitslagen!Q24&gt;=0,Uitslagen!Q24&lt;6,Uitslagen!Q24&lt;&gt;"")</f>
        <v>10</v>
      </c>
      <c r="R24" s="25">
        <f>Q24+AND(Uitslagen!R24&gt;=0,Uitslagen!R24&lt;6,Uitslagen!R24&lt;&gt;"")</f>
        <v>10</v>
      </c>
      <c r="S24" s="25">
        <f>R24+AND(Uitslagen!S24&gt;=0,Uitslagen!S24&lt;6,Uitslagen!S24&lt;&gt;"")</f>
        <v>10</v>
      </c>
      <c r="T24" s="25">
        <f>S24+AND(Uitslagen!T24&gt;=0,Uitslagen!T24&lt;6,Uitslagen!T24&lt;&gt;"")</f>
        <v>10</v>
      </c>
      <c r="U24" s="25">
        <f>T24+AND(Uitslagen!U24&gt;=0,Uitslagen!U24&lt;6,Uitslagen!U24&lt;&gt;"")</f>
        <v>11</v>
      </c>
      <c r="V24" s="25">
        <f>U24+AND(Uitslagen!V24&gt;=0,Uitslagen!V24&lt;6,Uitslagen!V24&lt;&gt;"")</f>
        <v>11</v>
      </c>
      <c r="W24" s="25">
        <f>V24+AND(Uitslagen!W24&gt;=0,Uitslagen!W24&lt;6,Uitslagen!W24&lt;&gt;"")</f>
        <v>12</v>
      </c>
      <c r="X24" s="25">
        <f>W24+AND(Uitslagen!X24&gt;=0,Uitslagen!X24&lt;6,Uitslagen!X24&lt;&gt;"")</f>
        <v>12</v>
      </c>
      <c r="Y24" s="25">
        <f>X24+AND(Uitslagen!Y24&gt;=0,Uitslagen!Y24&lt;6,Uitslagen!Y24&lt;&gt;"")</f>
        <v>13</v>
      </c>
      <c r="Z24" s="25">
        <f>Y24+AND(Uitslagen!Z24&gt;=0,Uitslagen!Z24&lt;6,Uitslagen!Z24&lt;&gt;"")</f>
        <v>13</v>
      </c>
      <c r="AA24" s="25">
        <f>Z24+AND(Uitslagen!AA24&gt;=0,Uitslagen!AA24&lt;6,Uitslagen!AA24&lt;&gt;"")</f>
        <v>14</v>
      </c>
      <c r="AB24" s="25">
        <f>AA24+AND(Uitslagen!AB24&gt;=0,Uitslagen!AB24&lt;6,Uitslagen!AB24&lt;&gt;"")</f>
        <v>15</v>
      </c>
    </row>
    <row r="25" spans="1:28" x14ac:dyDescent="0.25">
      <c r="A25" s="278"/>
      <c r="B25" s="24" t="str">
        <f>Uitslagen!B25</f>
        <v>HET WIEL 1</v>
      </c>
      <c r="C25" s="25">
        <f>0+AND(Uitslagen!C25&gt;=0,Uitslagen!C25&lt;6,Uitslagen!C25&lt;&gt;"")</f>
        <v>0</v>
      </c>
      <c r="D25" s="25">
        <f>C25+AND(Uitslagen!D25&gt;=0,Uitslagen!D25&lt;6,Uitslagen!D25&lt;&gt;"")</f>
        <v>0</v>
      </c>
      <c r="E25" s="25">
        <f>D25+AND(Uitslagen!E25&gt;=0,Uitslagen!E25&lt;6,Uitslagen!E25&lt;&gt;"")</f>
        <v>1</v>
      </c>
      <c r="F25" s="25">
        <f>E25+AND(Uitslagen!F25&gt;=0,Uitslagen!F25&lt;6,Uitslagen!F25&lt;&gt;"")</f>
        <v>1</v>
      </c>
      <c r="G25" s="25">
        <f>F25+AND(Uitslagen!G25&gt;=0,Uitslagen!G25&lt;6,Uitslagen!G25&lt;&gt;"")</f>
        <v>1</v>
      </c>
      <c r="H25" s="25">
        <f>G25+AND(Uitslagen!H25&gt;=0,Uitslagen!H25&lt;6,Uitslagen!H25&lt;&gt;"")</f>
        <v>2</v>
      </c>
      <c r="I25" s="25">
        <f>H25+AND(Uitslagen!I25&gt;=0,Uitslagen!I25&lt;6,Uitslagen!I25&lt;&gt;"")</f>
        <v>3</v>
      </c>
      <c r="J25" s="25">
        <f>I25+AND(Uitslagen!J25&gt;=0,Uitslagen!J25&lt;6,Uitslagen!J25&lt;&gt;"")</f>
        <v>3</v>
      </c>
      <c r="K25" s="25">
        <f>J25+AND(Uitslagen!K25&gt;=0,Uitslagen!K25&lt;6,Uitslagen!K25&lt;&gt;"")</f>
        <v>3</v>
      </c>
      <c r="L25" s="25">
        <f>K25+AND(Uitslagen!L25&gt;=0,Uitslagen!L25&lt;6,Uitslagen!L25&lt;&gt;"")</f>
        <v>3</v>
      </c>
      <c r="M25" s="25">
        <f>L25+AND(Uitslagen!M25&gt;=0,Uitslagen!M25&lt;6,Uitslagen!M25&lt;&gt;"")</f>
        <v>4</v>
      </c>
      <c r="N25" s="25">
        <f>M25+AND(Uitslagen!N25&gt;=0,Uitslagen!N25&lt;6,Uitslagen!N25&lt;&gt;"")</f>
        <v>4</v>
      </c>
      <c r="O25" s="25">
        <f>N25+AND(Uitslagen!O25&gt;=0,Uitslagen!O25&lt;6,Uitslagen!O25&lt;&gt;"")</f>
        <v>5</v>
      </c>
      <c r="P25" s="25">
        <f>O25+AND(Uitslagen!P25&gt;=0,Uitslagen!P25&lt;6,Uitslagen!P25&lt;&gt;"")</f>
        <v>5</v>
      </c>
      <c r="Q25" s="25">
        <f>P25+AND(Uitslagen!Q25&gt;=0,Uitslagen!Q25&lt;6,Uitslagen!Q25&lt;&gt;"")</f>
        <v>5</v>
      </c>
      <c r="R25" s="25">
        <f>Q25+AND(Uitslagen!R25&gt;=0,Uitslagen!R25&lt;6,Uitslagen!R25&lt;&gt;"")</f>
        <v>6</v>
      </c>
      <c r="S25" s="25">
        <f>R25+AND(Uitslagen!S25&gt;=0,Uitslagen!S25&lt;6,Uitslagen!S25&lt;&gt;"")</f>
        <v>6</v>
      </c>
      <c r="T25" s="25">
        <f>S25+AND(Uitslagen!T25&gt;=0,Uitslagen!T25&lt;6,Uitslagen!T25&lt;&gt;"")</f>
        <v>6</v>
      </c>
      <c r="U25" s="25">
        <f>T25+AND(Uitslagen!U25&gt;=0,Uitslagen!U25&lt;6,Uitslagen!U25&lt;&gt;"")</f>
        <v>6</v>
      </c>
      <c r="V25" s="25">
        <f>U25+AND(Uitslagen!V25&gt;=0,Uitslagen!V25&lt;6,Uitslagen!V25&lt;&gt;"")</f>
        <v>6</v>
      </c>
      <c r="W25" s="25">
        <f>V25+AND(Uitslagen!W25&gt;=0,Uitslagen!W25&lt;6,Uitslagen!W25&lt;&gt;"")</f>
        <v>6</v>
      </c>
      <c r="X25" s="25">
        <f>W25+AND(Uitslagen!X25&gt;=0,Uitslagen!X25&lt;6,Uitslagen!X25&lt;&gt;"")</f>
        <v>7</v>
      </c>
      <c r="Y25" s="25">
        <f>X25+AND(Uitslagen!Y25&gt;=0,Uitslagen!Y25&lt;6,Uitslagen!Y25&lt;&gt;"")</f>
        <v>7</v>
      </c>
      <c r="Z25" s="25">
        <f>Y25+AND(Uitslagen!Z25&gt;=0,Uitslagen!Z25&lt;6,Uitslagen!Z25&lt;&gt;"")</f>
        <v>8</v>
      </c>
      <c r="AA25" s="25">
        <f>Z25+AND(Uitslagen!AA25&gt;=0,Uitslagen!AA25&lt;6,Uitslagen!AA25&lt;&gt;"")</f>
        <v>8</v>
      </c>
      <c r="AB25" s="25">
        <f>AA25+AND(Uitslagen!AB25&gt;=0,Uitslagen!AB25&lt;6,Uitslagen!AB25&lt;&gt;"")</f>
        <v>8</v>
      </c>
    </row>
    <row r="26" spans="1:28" x14ac:dyDescent="0.25">
      <c r="A26" s="278"/>
      <c r="B26" s="24" t="str">
        <f>Uitslagen!B26</f>
        <v>HET ZANDHOF 1</v>
      </c>
      <c r="C26" s="25">
        <f>0+AND(Uitslagen!C26&gt;=0,Uitslagen!C26&lt;6,Uitslagen!C26&lt;&gt;"")</f>
        <v>0</v>
      </c>
      <c r="D26" s="25">
        <f>C26+AND(Uitslagen!D26&gt;=0,Uitslagen!D26&lt;6,Uitslagen!D26&lt;&gt;"")</f>
        <v>0</v>
      </c>
      <c r="E26" s="25">
        <f>D26+AND(Uitslagen!E26&gt;=0,Uitslagen!E26&lt;6,Uitslagen!E26&lt;&gt;"")</f>
        <v>0</v>
      </c>
      <c r="F26" s="25">
        <f>E26+AND(Uitslagen!F26&gt;=0,Uitslagen!F26&lt;6,Uitslagen!F26&lt;&gt;"")</f>
        <v>1</v>
      </c>
      <c r="G26" s="25">
        <f>F26+AND(Uitslagen!G26&gt;=0,Uitslagen!G26&lt;6,Uitslagen!G26&lt;&gt;"")</f>
        <v>1</v>
      </c>
      <c r="H26" s="25">
        <f>G26+AND(Uitslagen!H26&gt;=0,Uitslagen!H26&lt;6,Uitslagen!H26&lt;&gt;"")</f>
        <v>1</v>
      </c>
      <c r="I26" s="25">
        <f>H26+AND(Uitslagen!I26&gt;=0,Uitslagen!I26&lt;6,Uitslagen!I26&lt;&gt;"")</f>
        <v>1</v>
      </c>
      <c r="J26" s="25">
        <f>I26+AND(Uitslagen!J26&gt;=0,Uitslagen!J26&lt;6,Uitslagen!J26&lt;&gt;"")</f>
        <v>1</v>
      </c>
      <c r="K26" s="25">
        <f>J26+AND(Uitslagen!K26&gt;=0,Uitslagen!K26&lt;6,Uitslagen!K26&lt;&gt;"")</f>
        <v>2</v>
      </c>
      <c r="L26" s="25">
        <f>K26+AND(Uitslagen!L26&gt;=0,Uitslagen!L26&lt;6,Uitslagen!L26&lt;&gt;"")</f>
        <v>2</v>
      </c>
      <c r="M26" s="25">
        <f>L26+AND(Uitslagen!M26&gt;=0,Uitslagen!M26&lt;6,Uitslagen!M26&lt;&gt;"")</f>
        <v>2</v>
      </c>
      <c r="N26" s="25">
        <f>M26+AND(Uitslagen!N26&gt;=0,Uitslagen!N26&lt;6,Uitslagen!N26&lt;&gt;"")</f>
        <v>3</v>
      </c>
      <c r="O26" s="25">
        <f>N26+AND(Uitslagen!O26&gt;=0,Uitslagen!O26&lt;6,Uitslagen!O26&lt;&gt;"")</f>
        <v>3</v>
      </c>
      <c r="P26" s="25">
        <f>O26+AND(Uitslagen!P26&gt;=0,Uitslagen!P26&lt;6,Uitslagen!P26&lt;&gt;"")</f>
        <v>3</v>
      </c>
      <c r="Q26" s="25">
        <f>P26+AND(Uitslagen!Q26&gt;=0,Uitslagen!Q26&lt;6,Uitslagen!Q26&lt;&gt;"")</f>
        <v>3</v>
      </c>
      <c r="R26" s="25">
        <f>Q26+AND(Uitslagen!R26&gt;=0,Uitslagen!R26&lt;6,Uitslagen!R26&lt;&gt;"")</f>
        <v>3</v>
      </c>
      <c r="S26" s="25">
        <f>R26+AND(Uitslagen!S26&gt;=0,Uitslagen!S26&lt;6,Uitslagen!S26&lt;&gt;"")</f>
        <v>3</v>
      </c>
      <c r="T26" s="25">
        <f>S26+AND(Uitslagen!T26&gt;=0,Uitslagen!T26&lt;6,Uitslagen!T26&lt;&gt;"")</f>
        <v>4</v>
      </c>
      <c r="U26" s="25">
        <f>T26+AND(Uitslagen!U26&gt;=0,Uitslagen!U26&lt;6,Uitslagen!U26&lt;&gt;"")</f>
        <v>4</v>
      </c>
      <c r="V26" s="25">
        <f>U26+AND(Uitslagen!V26&gt;=0,Uitslagen!V26&lt;6,Uitslagen!V26&lt;&gt;"")</f>
        <v>4</v>
      </c>
      <c r="W26" s="25">
        <f>V26+AND(Uitslagen!W26&gt;=0,Uitslagen!W26&lt;6,Uitslagen!W26&lt;&gt;"")</f>
        <v>4</v>
      </c>
      <c r="X26" s="25">
        <f>W26+AND(Uitslagen!X26&gt;=0,Uitslagen!X26&lt;6,Uitslagen!X26&lt;&gt;"")</f>
        <v>4</v>
      </c>
      <c r="Y26" s="25">
        <f>X26+AND(Uitslagen!Y26&gt;=0,Uitslagen!Y26&lt;6,Uitslagen!Y26&lt;&gt;"")</f>
        <v>4</v>
      </c>
      <c r="Z26" s="25">
        <f>Y26+AND(Uitslagen!Z26&gt;=0,Uitslagen!Z26&lt;6,Uitslagen!Z26&lt;&gt;"")</f>
        <v>4</v>
      </c>
      <c r="AA26" s="25">
        <f>Z26+AND(Uitslagen!AA26&gt;=0,Uitslagen!AA26&lt;6,Uitslagen!AA26&lt;&gt;"")</f>
        <v>4</v>
      </c>
      <c r="AB26" s="25">
        <f>AA26+AND(Uitslagen!AB26&gt;=0,Uitslagen!AB26&lt;6,Uitslagen!AB26&lt;&gt;"")</f>
        <v>4</v>
      </c>
    </row>
    <row r="27" spans="1:28" x14ac:dyDescent="0.25">
      <c r="A27" s="278"/>
      <c r="B27" s="24" t="str">
        <f>Uitslagen!B27</f>
        <v>KALFORT SPORTIF 3</v>
      </c>
      <c r="C27" s="25">
        <f>0+AND(Uitslagen!C27&gt;=0,Uitslagen!C27&lt;6,Uitslagen!C27&lt;&gt;"")</f>
        <v>0</v>
      </c>
      <c r="D27" s="25">
        <f>C27+AND(Uitslagen!D27&gt;=0,Uitslagen!D27&lt;6,Uitslagen!D27&lt;&gt;"")</f>
        <v>0</v>
      </c>
      <c r="E27" s="25">
        <f>D27+AND(Uitslagen!E27&gt;=0,Uitslagen!E27&lt;6,Uitslagen!E27&lt;&gt;"")</f>
        <v>1</v>
      </c>
      <c r="F27" s="25">
        <f>E27+AND(Uitslagen!F27&gt;=0,Uitslagen!F27&lt;6,Uitslagen!F27&lt;&gt;"")</f>
        <v>1</v>
      </c>
      <c r="G27" s="25">
        <f>F27+AND(Uitslagen!G27&gt;=0,Uitslagen!G27&lt;6,Uitslagen!G27&lt;&gt;"")</f>
        <v>1</v>
      </c>
      <c r="H27" s="25">
        <f>G27+AND(Uitslagen!H27&gt;=0,Uitslagen!H27&lt;6,Uitslagen!H27&lt;&gt;"")</f>
        <v>1</v>
      </c>
      <c r="I27" s="25">
        <f>H27+AND(Uitslagen!I27&gt;=0,Uitslagen!I27&lt;6,Uitslagen!I27&lt;&gt;"")</f>
        <v>1</v>
      </c>
      <c r="J27" s="25">
        <f>I27+AND(Uitslagen!J27&gt;=0,Uitslagen!J27&lt;6,Uitslagen!J27&lt;&gt;"")</f>
        <v>2</v>
      </c>
      <c r="K27" s="25">
        <f>J27+AND(Uitslagen!K27&gt;=0,Uitslagen!K27&lt;6,Uitslagen!K27&lt;&gt;"")</f>
        <v>2</v>
      </c>
      <c r="L27" s="25">
        <f>K27+AND(Uitslagen!L27&gt;=0,Uitslagen!L27&lt;6,Uitslagen!L27&lt;&gt;"")</f>
        <v>2</v>
      </c>
      <c r="M27" s="25">
        <f>L27+AND(Uitslagen!M27&gt;=0,Uitslagen!M27&lt;6,Uitslagen!M27&lt;&gt;"")</f>
        <v>2</v>
      </c>
      <c r="N27" s="25">
        <f>M27+AND(Uitslagen!N27&gt;=0,Uitslagen!N27&lt;6,Uitslagen!N27&lt;&gt;"")</f>
        <v>2</v>
      </c>
      <c r="O27" s="25">
        <f>N27+AND(Uitslagen!O27&gt;=0,Uitslagen!O27&lt;6,Uitslagen!O27&lt;&gt;"")</f>
        <v>3</v>
      </c>
      <c r="P27" s="25">
        <f>O27+AND(Uitslagen!P27&gt;=0,Uitslagen!P27&lt;6,Uitslagen!P27&lt;&gt;"")</f>
        <v>4</v>
      </c>
      <c r="Q27" s="25">
        <f>P27+AND(Uitslagen!Q27&gt;=0,Uitslagen!Q27&lt;6,Uitslagen!Q27&lt;&gt;"")</f>
        <v>4</v>
      </c>
      <c r="R27" s="25">
        <f>Q27+AND(Uitslagen!R27&gt;=0,Uitslagen!R27&lt;6,Uitslagen!R27&lt;&gt;"")</f>
        <v>4</v>
      </c>
      <c r="S27" s="25">
        <f>R27+AND(Uitslagen!S27&gt;=0,Uitslagen!S27&lt;6,Uitslagen!S27&lt;&gt;"")</f>
        <v>4</v>
      </c>
      <c r="T27" s="25">
        <f>S27+AND(Uitslagen!T27&gt;=0,Uitslagen!T27&lt;6,Uitslagen!T27&lt;&gt;"")</f>
        <v>4</v>
      </c>
      <c r="U27" s="25">
        <f>T27+AND(Uitslagen!U27&gt;=0,Uitslagen!U27&lt;6,Uitslagen!U27&lt;&gt;"")</f>
        <v>4</v>
      </c>
      <c r="V27" s="25">
        <f>U27+AND(Uitslagen!V27&gt;=0,Uitslagen!V27&lt;6,Uitslagen!V27&lt;&gt;"")</f>
        <v>4</v>
      </c>
      <c r="W27" s="25">
        <f>V27+AND(Uitslagen!W27&gt;=0,Uitslagen!W27&lt;6,Uitslagen!W27&lt;&gt;"")</f>
        <v>5</v>
      </c>
      <c r="X27" s="25">
        <f>W27+AND(Uitslagen!X27&gt;=0,Uitslagen!X27&lt;6,Uitslagen!X27&lt;&gt;"")</f>
        <v>6</v>
      </c>
      <c r="Y27" s="25">
        <f>X27+AND(Uitslagen!Y27&gt;=0,Uitslagen!Y27&lt;6,Uitslagen!Y27&lt;&gt;"")</f>
        <v>6</v>
      </c>
      <c r="Z27" s="25">
        <f>Y27+AND(Uitslagen!Z27&gt;=0,Uitslagen!Z27&lt;6,Uitslagen!Z27&lt;&gt;"")</f>
        <v>6</v>
      </c>
      <c r="AA27" s="25">
        <f>Z27+AND(Uitslagen!AA27&gt;=0,Uitslagen!AA27&lt;6,Uitslagen!AA27&lt;&gt;"")</f>
        <v>6</v>
      </c>
      <c r="AB27" s="25">
        <f>AA27+AND(Uitslagen!AB27&gt;=0,Uitslagen!AB27&lt;6,Uitslagen!AB27&lt;&gt;"")</f>
        <v>6</v>
      </c>
    </row>
    <row r="28" spans="1:28" x14ac:dyDescent="0.25">
      <c r="A28" s="278"/>
      <c r="B28" s="24" t="str">
        <f>Uitslagen!B28</f>
        <v>NJAMMIE</v>
      </c>
      <c r="C28" s="25">
        <f>0+AND(Uitslagen!C28&gt;=0,Uitslagen!C28&lt;6,Uitslagen!C28&lt;&gt;"")</f>
        <v>1</v>
      </c>
      <c r="D28" s="25">
        <f>C28+AND(Uitslagen!D28&gt;=0,Uitslagen!D28&lt;6,Uitslagen!D28&lt;&gt;"")</f>
        <v>1</v>
      </c>
      <c r="E28" s="25">
        <f>D28+AND(Uitslagen!E28&gt;=0,Uitslagen!E28&lt;6,Uitslagen!E28&lt;&gt;"")</f>
        <v>2</v>
      </c>
      <c r="F28" s="25">
        <f>E28+AND(Uitslagen!F28&gt;=0,Uitslagen!F28&lt;6,Uitslagen!F28&lt;&gt;"")</f>
        <v>3</v>
      </c>
      <c r="G28" s="25">
        <f>F28+AND(Uitslagen!G28&gt;=0,Uitslagen!G28&lt;6,Uitslagen!G28&lt;&gt;"")</f>
        <v>4</v>
      </c>
      <c r="H28" s="25">
        <f>G28+AND(Uitslagen!H28&gt;=0,Uitslagen!H28&lt;6,Uitslagen!H28&lt;&gt;"")</f>
        <v>5</v>
      </c>
      <c r="I28" s="25">
        <f>H28+AND(Uitslagen!I28&gt;=0,Uitslagen!I28&lt;6,Uitslagen!I28&lt;&gt;"")</f>
        <v>5</v>
      </c>
      <c r="J28" s="25">
        <f>I28+AND(Uitslagen!J28&gt;=0,Uitslagen!J28&lt;6,Uitslagen!J28&lt;&gt;"")</f>
        <v>6</v>
      </c>
      <c r="K28" s="25">
        <f>J28+AND(Uitslagen!K28&gt;=0,Uitslagen!K28&lt;6,Uitslagen!K28&lt;&gt;"")</f>
        <v>7</v>
      </c>
      <c r="L28" s="25">
        <f>K28+AND(Uitslagen!L28&gt;=0,Uitslagen!L28&lt;6,Uitslagen!L28&lt;&gt;"")</f>
        <v>8</v>
      </c>
      <c r="M28" s="25">
        <f>L28+AND(Uitslagen!M28&gt;=0,Uitslagen!M28&lt;6,Uitslagen!M28&lt;&gt;"")</f>
        <v>9</v>
      </c>
      <c r="N28" s="25">
        <f>M28+AND(Uitslagen!N28&gt;=0,Uitslagen!N28&lt;6,Uitslagen!N28&lt;&gt;"")</f>
        <v>10</v>
      </c>
      <c r="O28" s="25">
        <f>N28+AND(Uitslagen!O28&gt;=0,Uitslagen!O28&lt;6,Uitslagen!O28&lt;&gt;"")</f>
        <v>11</v>
      </c>
      <c r="P28" s="25">
        <f>O28+AND(Uitslagen!P28&gt;=0,Uitslagen!P28&lt;6,Uitslagen!P28&lt;&gt;"")</f>
        <v>12</v>
      </c>
      <c r="Q28" s="25">
        <f>P28+AND(Uitslagen!Q28&gt;=0,Uitslagen!Q28&lt;6,Uitslagen!Q28&lt;&gt;"")</f>
        <v>13</v>
      </c>
      <c r="R28" s="25">
        <f>Q28+AND(Uitslagen!R28&gt;=0,Uitslagen!R28&lt;6,Uitslagen!R28&lt;&gt;"")</f>
        <v>14</v>
      </c>
      <c r="S28" s="25">
        <f>R28+AND(Uitslagen!S28&gt;=0,Uitslagen!S28&lt;6,Uitslagen!S28&lt;&gt;"")</f>
        <v>15</v>
      </c>
      <c r="T28" s="25">
        <f>S28+AND(Uitslagen!T28&gt;=0,Uitslagen!T28&lt;6,Uitslagen!T28&lt;&gt;"")</f>
        <v>16</v>
      </c>
      <c r="U28" s="25">
        <f>T28+AND(Uitslagen!U28&gt;=0,Uitslagen!U28&lt;6,Uitslagen!U28&lt;&gt;"")</f>
        <v>17</v>
      </c>
      <c r="V28" s="25">
        <f>U28+AND(Uitslagen!V28&gt;=0,Uitslagen!V28&lt;6,Uitslagen!V28&lt;&gt;"")</f>
        <v>17</v>
      </c>
      <c r="W28" s="25">
        <f>V28+AND(Uitslagen!W28&gt;=0,Uitslagen!W28&lt;6,Uitslagen!W28&lt;&gt;"")</f>
        <v>18</v>
      </c>
      <c r="X28" s="25">
        <f>W28+AND(Uitslagen!X28&gt;=0,Uitslagen!X28&lt;6,Uitslagen!X28&lt;&gt;"")</f>
        <v>19</v>
      </c>
      <c r="Y28" s="25">
        <f>X28+AND(Uitslagen!Y28&gt;=0,Uitslagen!Y28&lt;6,Uitslagen!Y28&lt;&gt;"")</f>
        <v>20</v>
      </c>
      <c r="Z28" s="25">
        <f>Y28+AND(Uitslagen!Z28&gt;=0,Uitslagen!Z28&lt;6,Uitslagen!Z28&lt;&gt;"")</f>
        <v>21</v>
      </c>
      <c r="AA28" s="25">
        <f>Z28+AND(Uitslagen!AA28&gt;=0,Uitslagen!AA28&lt;6,Uitslagen!AA28&lt;&gt;"")</f>
        <v>22</v>
      </c>
      <c r="AB28" s="25">
        <f>AA28+AND(Uitslagen!AB28&gt;=0,Uitslagen!AB28&lt;6,Uitslagen!AB28&lt;&gt;"")</f>
        <v>23</v>
      </c>
    </row>
    <row r="29" spans="1:28" x14ac:dyDescent="0.25">
      <c r="A29" s="278"/>
      <c r="B29" s="24" t="str">
        <f>Uitslagen!B29</f>
        <v>TEN DORPE 2</v>
      </c>
      <c r="C29" s="25">
        <f>0+AND(Uitslagen!C29&gt;=0,Uitslagen!C29&lt;6,Uitslagen!C29&lt;&gt;"")</f>
        <v>1</v>
      </c>
      <c r="D29" s="25">
        <f>C29+AND(Uitslagen!D29&gt;=0,Uitslagen!D29&lt;6,Uitslagen!D29&lt;&gt;"")</f>
        <v>2</v>
      </c>
      <c r="E29" s="25">
        <f>D29+AND(Uitslagen!E29&gt;=0,Uitslagen!E29&lt;6,Uitslagen!E29&lt;&gt;"")</f>
        <v>2</v>
      </c>
      <c r="F29" s="25">
        <f>E29+AND(Uitslagen!F29&gt;=0,Uitslagen!F29&lt;6,Uitslagen!F29&lt;&gt;"")</f>
        <v>2</v>
      </c>
      <c r="G29" s="25">
        <f>F29+AND(Uitslagen!G29&gt;=0,Uitslagen!G29&lt;6,Uitslagen!G29&lt;&gt;"")</f>
        <v>2</v>
      </c>
      <c r="H29" s="25">
        <f>G29+AND(Uitslagen!H29&gt;=0,Uitslagen!H29&lt;6,Uitslagen!H29&lt;&gt;"")</f>
        <v>2</v>
      </c>
      <c r="I29" s="25">
        <f>H29+AND(Uitslagen!I29&gt;=0,Uitslagen!I29&lt;6,Uitslagen!I29&lt;&gt;"")</f>
        <v>3</v>
      </c>
      <c r="J29" s="25">
        <f>I29+AND(Uitslagen!J29&gt;=0,Uitslagen!J29&lt;6,Uitslagen!J29&lt;&gt;"")</f>
        <v>3</v>
      </c>
      <c r="K29" s="25">
        <f>J29+AND(Uitslagen!K29&gt;=0,Uitslagen!K29&lt;6,Uitslagen!K29&lt;&gt;"")</f>
        <v>4</v>
      </c>
      <c r="L29" s="25">
        <f>K29+AND(Uitslagen!L29&gt;=0,Uitslagen!L29&lt;6,Uitslagen!L29&lt;&gt;"")</f>
        <v>5</v>
      </c>
      <c r="M29" s="25">
        <f>L29+AND(Uitslagen!M29&gt;=0,Uitslagen!M29&lt;6,Uitslagen!M29&lt;&gt;"")</f>
        <v>6</v>
      </c>
      <c r="N29" s="25">
        <f>M29+AND(Uitslagen!N29&gt;=0,Uitslagen!N29&lt;6,Uitslagen!N29&lt;&gt;"")</f>
        <v>6</v>
      </c>
      <c r="O29" s="25">
        <f>N29+AND(Uitslagen!O29&gt;=0,Uitslagen!O29&lt;6,Uitslagen!O29&lt;&gt;"")</f>
        <v>7</v>
      </c>
      <c r="P29" s="25">
        <f>O29+AND(Uitslagen!P29&gt;=0,Uitslagen!P29&lt;6,Uitslagen!P29&lt;&gt;"")</f>
        <v>8</v>
      </c>
      <c r="Q29" s="25">
        <f>P29+AND(Uitslagen!Q29&gt;=0,Uitslagen!Q29&lt;6,Uitslagen!Q29&lt;&gt;"")</f>
        <v>8</v>
      </c>
      <c r="R29" s="25">
        <f>Q29+AND(Uitslagen!R29&gt;=0,Uitslagen!R29&lt;6,Uitslagen!R29&lt;&gt;"")</f>
        <v>9</v>
      </c>
      <c r="S29" s="25">
        <f>R29+AND(Uitslagen!S29&gt;=0,Uitslagen!S29&lt;6,Uitslagen!S29&lt;&gt;"")</f>
        <v>10</v>
      </c>
      <c r="T29" s="25">
        <f>S29+AND(Uitslagen!T29&gt;=0,Uitslagen!T29&lt;6,Uitslagen!T29&lt;&gt;"")</f>
        <v>10</v>
      </c>
      <c r="U29" s="25">
        <f>T29+AND(Uitslagen!U29&gt;=0,Uitslagen!U29&lt;6,Uitslagen!U29&lt;&gt;"")</f>
        <v>11</v>
      </c>
      <c r="V29" s="25">
        <f>U29+AND(Uitslagen!V29&gt;=0,Uitslagen!V29&lt;6,Uitslagen!V29&lt;&gt;"")</f>
        <v>12</v>
      </c>
      <c r="W29" s="25">
        <f>V29+AND(Uitslagen!W29&gt;=0,Uitslagen!W29&lt;6,Uitslagen!W29&lt;&gt;"")</f>
        <v>12</v>
      </c>
      <c r="X29" s="25">
        <f>W29+AND(Uitslagen!X29&gt;=0,Uitslagen!X29&lt;6,Uitslagen!X29&lt;&gt;"")</f>
        <v>13</v>
      </c>
      <c r="Y29" s="25">
        <f>X29+AND(Uitslagen!Y29&gt;=0,Uitslagen!Y29&lt;6,Uitslagen!Y29&lt;&gt;"")</f>
        <v>13</v>
      </c>
      <c r="Z29" s="25">
        <f>Y29+AND(Uitslagen!Z29&gt;=0,Uitslagen!Z29&lt;6,Uitslagen!Z29&lt;&gt;"")</f>
        <v>14</v>
      </c>
      <c r="AA29" s="25">
        <f>Z29+AND(Uitslagen!AA29&gt;=0,Uitslagen!AA29&lt;6,Uitslagen!AA29&lt;&gt;"")</f>
        <v>14</v>
      </c>
      <c r="AB29" s="25">
        <f>AA29+AND(Uitslagen!AB29&gt;=0,Uitslagen!AB29&lt;6,Uitslagen!AB29&lt;&gt;"")</f>
        <v>14</v>
      </c>
    </row>
    <row r="30" spans="1:28" x14ac:dyDescent="0.2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ht="12.75" customHeight="1" x14ac:dyDescent="0.25">
      <c r="A31" s="278" t="str">
        <f>Uitslagen!A31</f>
        <v>2e Reeks</v>
      </c>
      <c r="B31" s="24" t="str">
        <f>Uitslagen!B31</f>
        <v>BLOCKSKEN</v>
      </c>
      <c r="C31" s="25">
        <f>0+AND(Uitslagen!C31&gt;=0,Uitslagen!C31&lt;6,Uitslagen!C31&lt;&gt;"")</f>
        <v>1</v>
      </c>
      <c r="D31" s="25">
        <f>C31+AND(Uitslagen!D31&gt;=0,Uitslagen!D31&lt;6,Uitslagen!D31&lt;&gt;"")</f>
        <v>1</v>
      </c>
      <c r="E31" s="25">
        <f>D31+AND(Uitslagen!E31&gt;=0,Uitslagen!E31&lt;6,Uitslagen!E31&lt;&gt;"")</f>
        <v>1</v>
      </c>
      <c r="F31" s="25">
        <f>E31+AND(Uitslagen!F31&gt;=0,Uitslagen!F31&lt;6,Uitslagen!F31&lt;&gt;"")</f>
        <v>1</v>
      </c>
      <c r="G31" s="25">
        <f>F31+AND(Uitslagen!G31&gt;=0,Uitslagen!G31&lt;6,Uitslagen!G31&lt;&gt;"")</f>
        <v>1</v>
      </c>
      <c r="H31" s="25">
        <f>G31+AND(Uitslagen!H31&gt;=0,Uitslagen!H31&lt;6,Uitslagen!H31&lt;&gt;"")</f>
        <v>1</v>
      </c>
      <c r="I31" s="25">
        <f>H31+AND(Uitslagen!I31&gt;=0,Uitslagen!I31&lt;6,Uitslagen!I31&lt;&gt;"")</f>
        <v>1</v>
      </c>
      <c r="J31" s="25">
        <f>I31+AND(Uitslagen!J31&gt;=0,Uitslagen!J31&lt;6,Uitslagen!J31&lt;&gt;"")</f>
        <v>1</v>
      </c>
      <c r="K31" s="25">
        <f>J31+AND(Uitslagen!K31&gt;=0,Uitslagen!K31&lt;6,Uitslagen!K31&lt;&gt;"")</f>
        <v>2</v>
      </c>
      <c r="L31" s="25">
        <f>K31+AND(Uitslagen!L31&gt;=0,Uitslagen!L31&lt;6,Uitslagen!L31&lt;&gt;"")</f>
        <v>2</v>
      </c>
      <c r="M31" s="25">
        <f>L31+AND(Uitslagen!M31&gt;=0,Uitslagen!M31&lt;6,Uitslagen!M31&lt;&gt;"")</f>
        <v>2</v>
      </c>
      <c r="N31" s="25">
        <f>M31+AND(Uitslagen!N31&gt;=0,Uitslagen!N31&lt;6,Uitslagen!N31&lt;&gt;"")</f>
        <v>2</v>
      </c>
      <c r="O31" s="25">
        <f>N31+AND(Uitslagen!O31&gt;=0,Uitslagen!O31&lt;6,Uitslagen!O31&lt;&gt;"")</f>
        <v>2</v>
      </c>
      <c r="P31" s="25">
        <f>O31+AND(Uitslagen!P31&gt;=0,Uitslagen!P31&lt;6,Uitslagen!P31&lt;&gt;"")</f>
        <v>3</v>
      </c>
      <c r="Q31" s="25">
        <f>P31+AND(Uitslagen!Q31&gt;=0,Uitslagen!Q31&lt;6,Uitslagen!Q31&lt;&gt;"")</f>
        <v>3</v>
      </c>
      <c r="R31" s="25">
        <f>Q31+AND(Uitslagen!R31&gt;=0,Uitslagen!R31&lt;6,Uitslagen!R31&lt;&gt;"")</f>
        <v>3</v>
      </c>
      <c r="S31" s="25">
        <f>R31+AND(Uitslagen!S31&gt;=0,Uitslagen!S31&lt;6,Uitslagen!S31&lt;&gt;"")</f>
        <v>4</v>
      </c>
      <c r="T31" s="25">
        <f>S31+AND(Uitslagen!T31&gt;=0,Uitslagen!T31&lt;6,Uitslagen!T31&lt;&gt;"")</f>
        <v>5</v>
      </c>
      <c r="U31" s="25">
        <f>T31+AND(Uitslagen!U31&gt;=0,Uitslagen!U31&lt;6,Uitslagen!U31&lt;&gt;"")</f>
        <v>5</v>
      </c>
      <c r="V31" s="25">
        <f>U31+AND(Uitslagen!V31&gt;=0,Uitslagen!V31&lt;6,Uitslagen!V31&lt;&gt;"")</f>
        <v>5</v>
      </c>
      <c r="W31" s="25">
        <f>V31+AND(Uitslagen!W31&gt;=0,Uitslagen!W31&lt;6,Uitslagen!W31&lt;&gt;"")</f>
        <v>5</v>
      </c>
      <c r="X31" s="25">
        <f>W31+AND(Uitslagen!X31&gt;=0,Uitslagen!X31&lt;6,Uitslagen!X31&lt;&gt;"")</f>
        <v>6</v>
      </c>
      <c r="Y31" s="25">
        <f>X31+AND(Uitslagen!Y31&gt;=0,Uitslagen!Y31&lt;6,Uitslagen!Y31&lt;&gt;"")</f>
        <v>6</v>
      </c>
      <c r="Z31" s="25">
        <f>Y31+AND(Uitslagen!Z31&gt;=0,Uitslagen!Z31&lt;6,Uitslagen!Z31&lt;&gt;"")</f>
        <v>6</v>
      </c>
      <c r="AA31" s="25">
        <f>Z31+AND(Uitslagen!AA31&gt;=0,Uitslagen!AA31&lt;6,Uitslagen!AA31&lt;&gt;"")</f>
        <v>7</v>
      </c>
      <c r="AB31" s="25">
        <f>AA31+AND(Uitslagen!AB31&gt;=0,Uitslagen!AB31&lt;6,Uitslagen!AB31&lt;&gt;"")</f>
        <v>7</v>
      </c>
    </row>
    <row r="32" spans="1:28" x14ac:dyDescent="0.25">
      <c r="A32" s="278"/>
      <c r="B32" s="24" t="str">
        <f>Uitslagen!B32</f>
        <v>DE GOLVERS 2</v>
      </c>
      <c r="C32" s="25">
        <f>0+AND(Uitslagen!C32&gt;=0,Uitslagen!C32&lt;6,Uitslagen!C32&lt;&gt;"")</f>
        <v>0</v>
      </c>
      <c r="D32" s="25">
        <f>C32+AND(Uitslagen!D32&gt;=0,Uitslagen!D32&lt;6,Uitslagen!D32&lt;&gt;"")</f>
        <v>0</v>
      </c>
      <c r="E32" s="25">
        <f>D32+AND(Uitslagen!E32&gt;=0,Uitslagen!E32&lt;6,Uitslagen!E32&lt;&gt;"")</f>
        <v>1</v>
      </c>
      <c r="F32" s="25">
        <f>E32+AND(Uitslagen!F32&gt;=0,Uitslagen!F32&lt;6,Uitslagen!F32&lt;&gt;"")</f>
        <v>1</v>
      </c>
      <c r="G32" s="25">
        <f>F32+AND(Uitslagen!G32&gt;=0,Uitslagen!G32&lt;6,Uitslagen!G32&lt;&gt;"")</f>
        <v>1</v>
      </c>
      <c r="H32" s="25">
        <f>G32+AND(Uitslagen!H32&gt;=0,Uitslagen!H32&lt;6,Uitslagen!H32&lt;&gt;"")</f>
        <v>1</v>
      </c>
      <c r="I32" s="25">
        <f>H32+AND(Uitslagen!I32&gt;=0,Uitslagen!I32&lt;6,Uitslagen!I32&lt;&gt;"")</f>
        <v>1</v>
      </c>
      <c r="J32" s="25">
        <f>I32+AND(Uitslagen!J32&gt;=0,Uitslagen!J32&lt;6,Uitslagen!J32&lt;&gt;"")</f>
        <v>1</v>
      </c>
      <c r="K32" s="25">
        <f>J32+AND(Uitslagen!K32&gt;=0,Uitslagen!K32&lt;6,Uitslagen!K32&lt;&gt;"")</f>
        <v>1</v>
      </c>
      <c r="L32" s="25">
        <f>K32+AND(Uitslagen!L32&gt;=0,Uitslagen!L32&lt;6,Uitslagen!L32&lt;&gt;"")</f>
        <v>2</v>
      </c>
      <c r="M32" s="25">
        <f>L32+AND(Uitslagen!M32&gt;=0,Uitslagen!M32&lt;6,Uitslagen!M32&lt;&gt;"")</f>
        <v>2</v>
      </c>
      <c r="N32" s="25">
        <f>M32+AND(Uitslagen!N32&gt;=0,Uitslagen!N32&lt;6,Uitslagen!N32&lt;&gt;"")</f>
        <v>2</v>
      </c>
      <c r="O32" s="25">
        <f>N32+AND(Uitslagen!O32&gt;=0,Uitslagen!O32&lt;6,Uitslagen!O32&lt;&gt;"")</f>
        <v>2</v>
      </c>
      <c r="P32" s="25">
        <f>O32+AND(Uitslagen!P32&gt;=0,Uitslagen!P32&lt;6,Uitslagen!P32&lt;&gt;"")</f>
        <v>2</v>
      </c>
      <c r="Q32" s="25">
        <f>P32+AND(Uitslagen!Q32&gt;=0,Uitslagen!Q32&lt;6,Uitslagen!Q32&lt;&gt;"")</f>
        <v>2</v>
      </c>
      <c r="R32" s="25">
        <f>Q32+AND(Uitslagen!R32&gt;=0,Uitslagen!R32&lt;6,Uitslagen!R32&lt;&gt;"")</f>
        <v>2</v>
      </c>
      <c r="S32" s="25">
        <f>R32+AND(Uitslagen!S32&gt;=0,Uitslagen!S32&lt;6,Uitslagen!S32&lt;&gt;"")</f>
        <v>2</v>
      </c>
      <c r="T32" s="25">
        <f>S32+AND(Uitslagen!T32&gt;=0,Uitslagen!T32&lt;6,Uitslagen!T32&lt;&gt;"")</f>
        <v>2</v>
      </c>
      <c r="U32" s="25">
        <f>T32+AND(Uitslagen!U32&gt;=0,Uitslagen!U32&lt;6,Uitslagen!U32&lt;&gt;"")</f>
        <v>2</v>
      </c>
      <c r="V32" s="25">
        <f>U32+AND(Uitslagen!V32&gt;=0,Uitslagen!V32&lt;6,Uitslagen!V32&lt;&gt;"")</f>
        <v>2</v>
      </c>
      <c r="W32" s="25">
        <f>V32+AND(Uitslagen!W32&gt;=0,Uitslagen!W32&lt;6,Uitslagen!W32&lt;&gt;"")</f>
        <v>2</v>
      </c>
      <c r="X32" s="25">
        <f>W32+AND(Uitslagen!X32&gt;=0,Uitslagen!X32&lt;6,Uitslagen!X32&lt;&gt;"")</f>
        <v>2</v>
      </c>
      <c r="Y32" s="25">
        <f>X32+AND(Uitslagen!Y32&gt;=0,Uitslagen!Y32&lt;6,Uitslagen!Y32&lt;&gt;"")</f>
        <v>3</v>
      </c>
      <c r="Z32" s="25">
        <f>Y32+AND(Uitslagen!Z32&gt;=0,Uitslagen!Z32&lt;6,Uitslagen!Z32&lt;&gt;"")</f>
        <v>3</v>
      </c>
      <c r="AA32" s="25">
        <f>Z32+AND(Uitslagen!AA32&gt;=0,Uitslagen!AA32&lt;6,Uitslagen!AA32&lt;&gt;"")</f>
        <v>3</v>
      </c>
      <c r="AB32" s="25">
        <f>AA32+AND(Uitslagen!AB32&gt;=0,Uitslagen!AB32&lt;6,Uitslagen!AB32&lt;&gt;"")</f>
        <v>3</v>
      </c>
    </row>
    <row r="33" spans="1:28" x14ac:dyDescent="0.25">
      <c r="A33" s="278"/>
      <c r="B33" s="24" t="str">
        <f>Uitslagen!B33</f>
        <v>DE RICO'S</v>
      </c>
      <c r="C33" s="25">
        <f>0+AND(Uitslagen!C33&gt;=0,Uitslagen!C33&lt;6,Uitslagen!C33&lt;&gt;"")</f>
        <v>0</v>
      </c>
      <c r="D33" s="25">
        <f>C33+AND(Uitslagen!D33&gt;=0,Uitslagen!D33&lt;6,Uitslagen!D33&lt;&gt;"")</f>
        <v>0</v>
      </c>
      <c r="E33" s="25">
        <f>D33+AND(Uitslagen!E33&gt;=0,Uitslagen!E33&lt;6,Uitslagen!E33&lt;&gt;"")</f>
        <v>0</v>
      </c>
      <c r="F33" s="25">
        <f>E33+AND(Uitslagen!F33&gt;=0,Uitslagen!F33&lt;6,Uitslagen!F33&lt;&gt;"")</f>
        <v>1</v>
      </c>
      <c r="G33" s="25">
        <f>F33+AND(Uitslagen!G33&gt;=0,Uitslagen!G33&lt;6,Uitslagen!G33&lt;&gt;"")</f>
        <v>1</v>
      </c>
      <c r="H33" s="25">
        <f>G33+AND(Uitslagen!H33&gt;=0,Uitslagen!H33&lt;6,Uitslagen!H33&lt;&gt;"")</f>
        <v>1</v>
      </c>
      <c r="I33" s="25">
        <f>H33+AND(Uitslagen!I33&gt;=0,Uitslagen!I33&lt;6,Uitslagen!I33&lt;&gt;"")</f>
        <v>2</v>
      </c>
      <c r="J33" s="25">
        <f>I33+AND(Uitslagen!J33&gt;=0,Uitslagen!J33&lt;6,Uitslagen!J33&lt;&gt;"")</f>
        <v>2</v>
      </c>
      <c r="K33" s="25">
        <f>J33+AND(Uitslagen!K33&gt;=0,Uitslagen!K33&lt;6,Uitslagen!K33&lt;&gt;"")</f>
        <v>2</v>
      </c>
      <c r="L33" s="25">
        <f>K33+AND(Uitslagen!L33&gt;=0,Uitslagen!L33&lt;6,Uitslagen!L33&lt;&gt;"")</f>
        <v>3</v>
      </c>
      <c r="M33" s="25">
        <f>L33+AND(Uitslagen!M33&gt;=0,Uitslagen!M33&lt;6,Uitslagen!M33&lt;&gt;"")</f>
        <v>4</v>
      </c>
      <c r="N33" s="25">
        <f>M33+AND(Uitslagen!N33&gt;=0,Uitslagen!N33&lt;6,Uitslagen!N33&lt;&gt;"")</f>
        <v>5</v>
      </c>
      <c r="O33" s="25">
        <f>N33+AND(Uitslagen!O33&gt;=0,Uitslagen!O33&lt;6,Uitslagen!O33&lt;&gt;"")</f>
        <v>5</v>
      </c>
      <c r="P33" s="25">
        <f>O33+AND(Uitslagen!P33&gt;=0,Uitslagen!P33&lt;6,Uitslagen!P33&lt;&gt;"")</f>
        <v>5</v>
      </c>
      <c r="Q33" s="25">
        <f>P33+AND(Uitslagen!Q33&gt;=0,Uitslagen!Q33&lt;6,Uitslagen!Q33&lt;&gt;"")</f>
        <v>5</v>
      </c>
      <c r="R33" s="25">
        <f>Q33+AND(Uitslagen!R33&gt;=0,Uitslagen!R33&lt;6,Uitslagen!R33&lt;&gt;"")</f>
        <v>5</v>
      </c>
      <c r="S33" s="25">
        <f>R33+AND(Uitslagen!S33&gt;=0,Uitslagen!S33&lt;6,Uitslagen!S33&lt;&gt;"")</f>
        <v>5</v>
      </c>
      <c r="T33" s="25">
        <f>S33+AND(Uitslagen!T33&gt;=0,Uitslagen!T33&lt;6,Uitslagen!T33&lt;&gt;"")</f>
        <v>5</v>
      </c>
      <c r="U33" s="25">
        <f>T33+AND(Uitslagen!U33&gt;=0,Uitslagen!U33&lt;6,Uitslagen!U33&lt;&gt;"")</f>
        <v>5</v>
      </c>
      <c r="V33" s="25">
        <f>U33+AND(Uitslagen!V33&gt;=0,Uitslagen!V33&lt;6,Uitslagen!V33&lt;&gt;"")</f>
        <v>5</v>
      </c>
      <c r="W33" s="25">
        <f>V33+AND(Uitslagen!W33&gt;=0,Uitslagen!W33&lt;6,Uitslagen!W33&lt;&gt;"")</f>
        <v>5</v>
      </c>
      <c r="X33" s="25">
        <f>W33+AND(Uitslagen!X33&gt;=0,Uitslagen!X33&lt;6,Uitslagen!X33&lt;&gt;"")</f>
        <v>5</v>
      </c>
      <c r="Y33" s="25">
        <f>X33+AND(Uitslagen!Y33&gt;=0,Uitslagen!Y33&lt;6,Uitslagen!Y33&lt;&gt;"")</f>
        <v>5</v>
      </c>
      <c r="Z33" s="25">
        <f>Y33+AND(Uitslagen!Z33&gt;=0,Uitslagen!Z33&lt;6,Uitslagen!Z33&lt;&gt;"")</f>
        <v>6</v>
      </c>
      <c r="AA33" s="25">
        <f>Z33+AND(Uitslagen!AA33&gt;=0,Uitslagen!AA33&lt;6,Uitslagen!AA33&lt;&gt;"")</f>
        <v>6</v>
      </c>
      <c r="AB33" s="25">
        <f>AA33+AND(Uitslagen!AB33&gt;=0,Uitslagen!AB33&lt;6,Uitslagen!AB33&lt;&gt;"")</f>
        <v>6</v>
      </c>
    </row>
    <row r="34" spans="1:28" x14ac:dyDescent="0.25">
      <c r="A34" s="278"/>
      <c r="B34" s="24" t="str">
        <f>Uitslagen!B34</f>
        <v>DE SLOEBERS 2</v>
      </c>
      <c r="C34" s="25">
        <f>0+AND(Uitslagen!C34&gt;=0,Uitslagen!C34&lt;6,Uitslagen!C34&lt;&gt;"")</f>
        <v>0</v>
      </c>
      <c r="D34" s="25">
        <f>C34+AND(Uitslagen!D34&gt;=0,Uitslagen!D34&lt;6,Uitslagen!D34&lt;&gt;"")</f>
        <v>1</v>
      </c>
      <c r="E34" s="25">
        <f>D34+AND(Uitslagen!E34&gt;=0,Uitslagen!E34&lt;6,Uitslagen!E34&lt;&gt;"")</f>
        <v>1</v>
      </c>
      <c r="F34" s="25">
        <f>E34+AND(Uitslagen!F34&gt;=0,Uitslagen!F34&lt;6,Uitslagen!F34&lt;&gt;"")</f>
        <v>2</v>
      </c>
      <c r="G34" s="25">
        <f>F34+AND(Uitslagen!G34&gt;=0,Uitslagen!G34&lt;6,Uitslagen!G34&lt;&gt;"")</f>
        <v>2</v>
      </c>
      <c r="H34" s="25">
        <f>G34+AND(Uitslagen!H34&gt;=0,Uitslagen!H34&lt;6,Uitslagen!H34&lt;&gt;"")</f>
        <v>3</v>
      </c>
      <c r="I34" s="25">
        <f>H34+AND(Uitslagen!I34&gt;=0,Uitslagen!I34&lt;6,Uitslagen!I34&lt;&gt;"")</f>
        <v>3</v>
      </c>
      <c r="J34" s="25">
        <f>I34+AND(Uitslagen!J34&gt;=0,Uitslagen!J34&lt;6,Uitslagen!J34&lt;&gt;"")</f>
        <v>3</v>
      </c>
      <c r="K34" s="25">
        <f>J34+AND(Uitslagen!K34&gt;=0,Uitslagen!K34&lt;6,Uitslagen!K34&lt;&gt;"")</f>
        <v>3</v>
      </c>
      <c r="L34" s="25">
        <f>K34+AND(Uitslagen!L34&gt;=0,Uitslagen!L34&lt;6,Uitslagen!L34&lt;&gt;"")</f>
        <v>4</v>
      </c>
      <c r="M34" s="25">
        <f>L34+AND(Uitslagen!M34&gt;=0,Uitslagen!M34&lt;6,Uitslagen!M34&lt;&gt;"")</f>
        <v>4</v>
      </c>
      <c r="N34" s="25">
        <f>M34+AND(Uitslagen!N34&gt;=0,Uitslagen!N34&lt;6,Uitslagen!N34&lt;&gt;"")</f>
        <v>4</v>
      </c>
      <c r="O34" s="25">
        <f>N34+AND(Uitslagen!O34&gt;=0,Uitslagen!O34&lt;6,Uitslagen!O34&lt;&gt;"")</f>
        <v>4</v>
      </c>
      <c r="P34" s="25">
        <f>O34+AND(Uitslagen!P34&gt;=0,Uitslagen!P34&lt;6,Uitslagen!P34&lt;&gt;"")</f>
        <v>4</v>
      </c>
      <c r="Q34" s="25">
        <f>P34+AND(Uitslagen!Q34&gt;=0,Uitslagen!Q34&lt;6,Uitslagen!Q34&lt;&gt;"")</f>
        <v>5</v>
      </c>
      <c r="R34" s="25">
        <f>Q34+AND(Uitslagen!R34&gt;=0,Uitslagen!R34&lt;6,Uitslagen!R34&lt;&gt;"")</f>
        <v>5</v>
      </c>
      <c r="S34" s="25">
        <f>R34+AND(Uitslagen!S34&gt;=0,Uitslagen!S34&lt;6,Uitslagen!S34&lt;&gt;"")</f>
        <v>6</v>
      </c>
      <c r="T34" s="25">
        <f>S34+AND(Uitslagen!T34&gt;=0,Uitslagen!T34&lt;6,Uitslagen!T34&lt;&gt;"")</f>
        <v>6</v>
      </c>
      <c r="U34" s="25">
        <f>T34+AND(Uitslagen!U34&gt;=0,Uitslagen!U34&lt;6,Uitslagen!U34&lt;&gt;"")</f>
        <v>7</v>
      </c>
      <c r="V34" s="25">
        <f>U34+AND(Uitslagen!V34&gt;=0,Uitslagen!V34&lt;6,Uitslagen!V34&lt;&gt;"")</f>
        <v>7</v>
      </c>
      <c r="W34" s="25">
        <f>V34+AND(Uitslagen!W34&gt;=0,Uitslagen!W34&lt;6,Uitslagen!W34&lt;&gt;"")</f>
        <v>7</v>
      </c>
      <c r="X34" s="25">
        <f>W34+AND(Uitslagen!X34&gt;=0,Uitslagen!X34&lt;6,Uitslagen!X34&lt;&gt;"")</f>
        <v>8</v>
      </c>
      <c r="Y34" s="25">
        <f>X34+AND(Uitslagen!Y34&gt;=0,Uitslagen!Y34&lt;6,Uitslagen!Y34&lt;&gt;"")</f>
        <v>9</v>
      </c>
      <c r="Z34" s="25">
        <f>Y34+AND(Uitslagen!Z34&gt;=0,Uitslagen!Z34&lt;6,Uitslagen!Z34&lt;&gt;"")</f>
        <v>9</v>
      </c>
      <c r="AA34" s="25">
        <f>Z34+AND(Uitslagen!AA34&gt;=0,Uitslagen!AA34&lt;6,Uitslagen!AA34&lt;&gt;"")</f>
        <v>9</v>
      </c>
      <c r="AB34" s="25">
        <f>AA34+AND(Uitslagen!AB34&gt;=0,Uitslagen!AB34&lt;6,Uitslagen!AB34&lt;&gt;"")</f>
        <v>9</v>
      </c>
    </row>
    <row r="35" spans="1:28" x14ac:dyDescent="0.25">
      <c r="A35" s="278"/>
      <c r="B35" s="24" t="str">
        <f>Uitslagen!B35</f>
        <v>DE ZES</v>
      </c>
      <c r="C35" s="25">
        <f>0+AND(Uitslagen!C35&gt;=0,Uitslagen!C35&lt;6,Uitslagen!C35&lt;&gt;"")</f>
        <v>1</v>
      </c>
      <c r="D35" s="25">
        <f>C35+AND(Uitslagen!D35&gt;=0,Uitslagen!D35&lt;6,Uitslagen!D35&lt;&gt;"")</f>
        <v>1</v>
      </c>
      <c r="E35" s="25">
        <f>D35+AND(Uitslagen!E35&gt;=0,Uitslagen!E35&lt;6,Uitslagen!E35&lt;&gt;"")</f>
        <v>1</v>
      </c>
      <c r="F35" s="25">
        <f>E35+AND(Uitslagen!F35&gt;=0,Uitslagen!F35&lt;6,Uitslagen!F35&lt;&gt;"")</f>
        <v>1</v>
      </c>
      <c r="G35" s="25">
        <f>F35+AND(Uitslagen!G35&gt;=0,Uitslagen!G35&lt;6,Uitslagen!G35&lt;&gt;"")</f>
        <v>1</v>
      </c>
      <c r="H35" s="25">
        <f>G35+AND(Uitslagen!H35&gt;=0,Uitslagen!H35&lt;6,Uitslagen!H35&lt;&gt;"")</f>
        <v>1</v>
      </c>
      <c r="I35" s="25">
        <f>H35+AND(Uitslagen!I35&gt;=0,Uitslagen!I35&lt;6,Uitslagen!I35&lt;&gt;"")</f>
        <v>1</v>
      </c>
      <c r="J35" s="25">
        <f>I35+AND(Uitslagen!J35&gt;=0,Uitslagen!J35&lt;6,Uitslagen!J35&lt;&gt;"")</f>
        <v>1</v>
      </c>
      <c r="K35" s="25">
        <f>J35+AND(Uitslagen!K35&gt;=0,Uitslagen!K35&lt;6,Uitslagen!K35&lt;&gt;"")</f>
        <v>1</v>
      </c>
      <c r="L35" s="25">
        <f>K35+AND(Uitslagen!L35&gt;=0,Uitslagen!L35&lt;6,Uitslagen!L35&lt;&gt;"")</f>
        <v>1</v>
      </c>
      <c r="M35" s="25">
        <f>L35+AND(Uitslagen!M35&gt;=0,Uitslagen!M35&lt;6,Uitslagen!M35&lt;&gt;"")</f>
        <v>1</v>
      </c>
      <c r="N35" s="25">
        <f>M35+AND(Uitslagen!N35&gt;=0,Uitslagen!N35&lt;6,Uitslagen!N35&lt;&gt;"")</f>
        <v>1</v>
      </c>
      <c r="O35" s="25">
        <f>N35+AND(Uitslagen!O35&gt;=0,Uitslagen!O35&lt;6,Uitslagen!O35&lt;&gt;"")</f>
        <v>1</v>
      </c>
      <c r="P35" s="25">
        <f>O35+AND(Uitslagen!P35&gt;=0,Uitslagen!P35&lt;6,Uitslagen!P35&lt;&gt;"")</f>
        <v>2</v>
      </c>
      <c r="Q35" s="25">
        <f>P35+AND(Uitslagen!Q35&gt;=0,Uitslagen!Q35&lt;6,Uitslagen!Q35&lt;&gt;"")</f>
        <v>2</v>
      </c>
      <c r="R35" s="25">
        <f>Q35+AND(Uitslagen!R35&gt;=0,Uitslagen!R35&lt;6,Uitslagen!R35&lt;&gt;"")</f>
        <v>2</v>
      </c>
      <c r="S35" s="25">
        <f>R35+AND(Uitslagen!S35&gt;=0,Uitslagen!S35&lt;6,Uitslagen!S35&lt;&gt;"")</f>
        <v>2</v>
      </c>
      <c r="T35" s="25">
        <f>S35+AND(Uitslagen!T35&gt;=0,Uitslagen!T35&lt;6,Uitslagen!T35&lt;&gt;"")</f>
        <v>2</v>
      </c>
      <c r="U35" s="25">
        <f>T35+AND(Uitslagen!U35&gt;=0,Uitslagen!U35&lt;6,Uitslagen!U35&lt;&gt;"")</f>
        <v>2</v>
      </c>
      <c r="V35" s="25">
        <f>U35+AND(Uitslagen!V35&gt;=0,Uitslagen!V35&lt;6,Uitslagen!V35&lt;&gt;"")</f>
        <v>2</v>
      </c>
      <c r="W35" s="25">
        <f>V35+AND(Uitslagen!W35&gt;=0,Uitslagen!W35&lt;6,Uitslagen!W35&lt;&gt;"")</f>
        <v>2</v>
      </c>
      <c r="X35" s="25">
        <f>W35+AND(Uitslagen!X35&gt;=0,Uitslagen!X35&lt;6,Uitslagen!X35&lt;&gt;"")</f>
        <v>2</v>
      </c>
      <c r="Y35" s="25">
        <f>X35+AND(Uitslagen!Y35&gt;=0,Uitslagen!Y35&lt;6,Uitslagen!Y35&lt;&gt;"")</f>
        <v>2</v>
      </c>
      <c r="Z35" s="25">
        <f>Y35+AND(Uitslagen!Z35&gt;=0,Uitslagen!Z35&lt;6,Uitslagen!Z35&lt;&gt;"")</f>
        <v>2</v>
      </c>
      <c r="AA35" s="25">
        <f>Z35+AND(Uitslagen!AA35&gt;=0,Uitslagen!AA35&lt;6,Uitslagen!AA35&lt;&gt;"")</f>
        <v>2</v>
      </c>
      <c r="AB35" s="25">
        <f>AA35+AND(Uitslagen!AB35&gt;=0,Uitslagen!AB35&lt;6,Uitslagen!AB35&lt;&gt;"")</f>
        <v>2</v>
      </c>
    </row>
    <row r="36" spans="1:28" x14ac:dyDescent="0.25">
      <c r="A36" s="278"/>
      <c r="B36" s="24" t="str">
        <f>Uitslagen!B36</f>
        <v>DEN TIGHEL 2</v>
      </c>
      <c r="C36" s="25">
        <f>0+AND(Uitslagen!C36&gt;=0,Uitslagen!C36&lt;6,Uitslagen!C36&lt;&gt;"")</f>
        <v>1</v>
      </c>
      <c r="D36" s="25">
        <f>C36+AND(Uitslagen!D36&gt;=0,Uitslagen!D36&lt;6,Uitslagen!D36&lt;&gt;"")</f>
        <v>1</v>
      </c>
      <c r="E36" s="25">
        <f>D36+AND(Uitslagen!E36&gt;=0,Uitslagen!E36&lt;6,Uitslagen!E36&lt;&gt;"")</f>
        <v>2</v>
      </c>
      <c r="F36" s="25">
        <f>E36+AND(Uitslagen!F36&gt;=0,Uitslagen!F36&lt;6,Uitslagen!F36&lt;&gt;"")</f>
        <v>2</v>
      </c>
      <c r="G36" s="25">
        <f>F36+AND(Uitslagen!G36&gt;=0,Uitslagen!G36&lt;6,Uitslagen!G36&lt;&gt;"")</f>
        <v>2</v>
      </c>
      <c r="H36" s="25">
        <f>G36+AND(Uitslagen!H36&gt;=0,Uitslagen!H36&lt;6,Uitslagen!H36&lt;&gt;"")</f>
        <v>3</v>
      </c>
      <c r="I36" s="25">
        <f>H36+AND(Uitslagen!I36&gt;=0,Uitslagen!I36&lt;6,Uitslagen!I36&lt;&gt;"")</f>
        <v>3</v>
      </c>
      <c r="J36" s="25">
        <f>I36+AND(Uitslagen!J36&gt;=0,Uitslagen!J36&lt;6,Uitslagen!J36&lt;&gt;"")</f>
        <v>3</v>
      </c>
      <c r="K36" s="25">
        <f>J36+AND(Uitslagen!K36&gt;=0,Uitslagen!K36&lt;6,Uitslagen!K36&lt;&gt;"")</f>
        <v>4</v>
      </c>
      <c r="L36" s="25">
        <f>K36+AND(Uitslagen!L36&gt;=0,Uitslagen!L36&lt;6,Uitslagen!L36&lt;&gt;"")</f>
        <v>4</v>
      </c>
      <c r="M36" s="25">
        <f>L36+AND(Uitslagen!M36&gt;=0,Uitslagen!M36&lt;6,Uitslagen!M36&lt;&gt;"")</f>
        <v>4</v>
      </c>
      <c r="N36" s="25">
        <f>M36+AND(Uitslagen!N36&gt;=0,Uitslagen!N36&lt;6,Uitslagen!N36&lt;&gt;"")</f>
        <v>4</v>
      </c>
      <c r="O36" s="25">
        <f>N36+AND(Uitslagen!O36&gt;=0,Uitslagen!O36&lt;6,Uitslagen!O36&lt;&gt;"")</f>
        <v>5</v>
      </c>
      <c r="P36" s="25">
        <f>O36+AND(Uitslagen!P36&gt;=0,Uitslagen!P36&lt;6,Uitslagen!P36&lt;&gt;"")</f>
        <v>6</v>
      </c>
      <c r="Q36" s="25">
        <f>P36+AND(Uitslagen!Q36&gt;=0,Uitslagen!Q36&lt;6,Uitslagen!Q36&lt;&gt;"")</f>
        <v>7</v>
      </c>
      <c r="R36" s="25">
        <f>Q36+AND(Uitslagen!R36&gt;=0,Uitslagen!R36&lt;6,Uitslagen!R36&lt;&gt;"")</f>
        <v>7</v>
      </c>
      <c r="S36" s="25">
        <f>R36+AND(Uitslagen!S36&gt;=0,Uitslagen!S36&lt;6,Uitslagen!S36&lt;&gt;"")</f>
        <v>7</v>
      </c>
      <c r="T36" s="25">
        <f>S36+AND(Uitslagen!T36&gt;=0,Uitslagen!T36&lt;6,Uitslagen!T36&lt;&gt;"")</f>
        <v>8</v>
      </c>
      <c r="U36" s="25">
        <f>T36+AND(Uitslagen!U36&gt;=0,Uitslagen!U36&lt;6,Uitslagen!U36&lt;&gt;"")</f>
        <v>9</v>
      </c>
      <c r="V36" s="25">
        <f>U36+AND(Uitslagen!V36&gt;=0,Uitslagen!V36&lt;6,Uitslagen!V36&lt;&gt;"")</f>
        <v>10</v>
      </c>
      <c r="W36" s="25">
        <f>V36+AND(Uitslagen!W36&gt;=0,Uitslagen!W36&lt;6,Uitslagen!W36&lt;&gt;"")</f>
        <v>10</v>
      </c>
      <c r="X36" s="25">
        <f>W36+AND(Uitslagen!X36&gt;=0,Uitslagen!X36&lt;6,Uitslagen!X36&lt;&gt;"")</f>
        <v>11</v>
      </c>
      <c r="Y36" s="25">
        <f>X36+AND(Uitslagen!Y36&gt;=0,Uitslagen!Y36&lt;6,Uitslagen!Y36&lt;&gt;"")</f>
        <v>12</v>
      </c>
      <c r="Z36" s="25">
        <f>Y36+AND(Uitslagen!Z36&gt;=0,Uitslagen!Z36&lt;6,Uitslagen!Z36&lt;&gt;"")</f>
        <v>12</v>
      </c>
      <c r="AA36" s="25">
        <f>Z36+AND(Uitslagen!AA36&gt;=0,Uitslagen!AA36&lt;6,Uitslagen!AA36&lt;&gt;"")</f>
        <v>13</v>
      </c>
      <c r="AB36" s="25">
        <f>AA36+AND(Uitslagen!AB36&gt;=0,Uitslagen!AB36&lt;6,Uitslagen!AB36&lt;&gt;"")</f>
        <v>14</v>
      </c>
    </row>
    <row r="37" spans="1:28" x14ac:dyDescent="0.25">
      <c r="A37" s="278"/>
      <c r="B37" s="24" t="str">
        <f>Uitslagen!B37</f>
        <v>HET ZANDHOF 2</v>
      </c>
      <c r="C37" s="25">
        <f>0+AND(Uitslagen!C37&gt;=0,Uitslagen!C37&lt;6,Uitslagen!C37&lt;&gt;"")</f>
        <v>0</v>
      </c>
      <c r="D37" s="25">
        <f>C37+AND(Uitslagen!D37&gt;=0,Uitslagen!D37&lt;6,Uitslagen!D37&lt;&gt;"")</f>
        <v>1</v>
      </c>
      <c r="E37" s="25">
        <f>D37+AND(Uitslagen!E37&gt;=0,Uitslagen!E37&lt;6,Uitslagen!E37&lt;&gt;"")</f>
        <v>2</v>
      </c>
      <c r="F37" s="25">
        <f>E37+AND(Uitslagen!F37&gt;=0,Uitslagen!F37&lt;6,Uitslagen!F37&lt;&gt;"")</f>
        <v>2</v>
      </c>
      <c r="G37" s="25">
        <f>F37+AND(Uitslagen!G37&gt;=0,Uitslagen!G37&lt;6,Uitslagen!G37&lt;&gt;"")</f>
        <v>2</v>
      </c>
      <c r="H37" s="25">
        <f>G37+AND(Uitslagen!H37&gt;=0,Uitslagen!H37&lt;6,Uitslagen!H37&lt;&gt;"")</f>
        <v>3</v>
      </c>
      <c r="I37" s="25">
        <f>H37+AND(Uitslagen!I37&gt;=0,Uitslagen!I37&lt;6,Uitslagen!I37&lt;&gt;"")</f>
        <v>3</v>
      </c>
      <c r="J37" s="25">
        <f>I37+AND(Uitslagen!J37&gt;=0,Uitslagen!J37&lt;6,Uitslagen!J37&lt;&gt;"")</f>
        <v>3</v>
      </c>
      <c r="K37" s="25">
        <f>J37+AND(Uitslagen!K37&gt;=0,Uitslagen!K37&lt;6,Uitslagen!K37&lt;&gt;"")</f>
        <v>4</v>
      </c>
      <c r="L37" s="25">
        <f>K37+AND(Uitslagen!L37&gt;=0,Uitslagen!L37&lt;6,Uitslagen!L37&lt;&gt;"")</f>
        <v>4</v>
      </c>
      <c r="M37" s="25">
        <f>L37+AND(Uitslagen!M37&gt;=0,Uitslagen!M37&lt;6,Uitslagen!M37&lt;&gt;"")</f>
        <v>5</v>
      </c>
      <c r="N37" s="25">
        <f>M37+AND(Uitslagen!N37&gt;=0,Uitslagen!N37&lt;6,Uitslagen!N37&lt;&gt;"")</f>
        <v>5</v>
      </c>
      <c r="O37" s="25">
        <f>N37+AND(Uitslagen!O37&gt;=0,Uitslagen!O37&lt;6,Uitslagen!O37&lt;&gt;"")</f>
        <v>5</v>
      </c>
      <c r="P37" s="25">
        <f>O37+AND(Uitslagen!P37&gt;=0,Uitslagen!P37&lt;6,Uitslagen!P37&lt;&gt;"")</f>
        <v>6</v>
      </c>
      <c r="Q37" s="25">
        <f>P37+AND(Uitslagen!Q37&gt;=0,Uitslagen!Q37&lt;6,Uitslagen!Q37&lt;&gt;"")</f>
        <v>6</v>
      </c>
      <c r="R37" s="25">
        <f>Q37+AND(Uitslagen!R37&gt;=0,Uitslagen!R37&lt;6,Uitslagen!R37&lt;&gt;"")</f>
        <v>7</v>
      </c>
      <c r="S37" s="25">
        <f>R37+AND(Uitslagen!S37&gt;=0,Uitslagen!S37&lt;6,Uitslagen!S37&lt;&gt;"")</f>
        <v>7</v>
      </c>
      <c r="T37" s="25">
        <f>S37+AND(Uitslagen!T37&gt;=0,Uitslagen!T37&lt;6,Uitslagen!T37&lt;&gt;"")</f>
        <v>7</v>
      </c>
      <c r="U37" s="25">
        <f>T37+AND(Uitslagen!U37&gt;=0,Uitslagen!U37&lt;6,Uitslagen!U37&lt;&gt;"")</f>
        <v>8</v>
      </c>
      <c r="V37" s="25">
        <f>U37+AND(Uitslagen!V37&gt;=0,Uitslagen!V37&lt;6,Uitslagen!V37&lt;&gt;"")</f>
        <v>8</v>
      </c>
      <c r="W37" s="25">
        <f>V37+AND(Uitslagen!W37&gt;=0,Uitslagen!W37&lt;6,Uitslagen!W37&lt;&gt;"")</f>
        <v>8</v>
      </c>
      <c r="X37" s="25">
        <f>W37+AND(Uitslagen!X37&gt;=0,Uitslagen!X37&lt;6,Uitslagen!X37&lt;&gt;"")</f>
        <v>9</v>
      </c>
      <c r="Y37" s="25">
        <f>X37+AND(Uitslagen!Y37&gt;=0,Uitslagen!Y37&lt;6,Uitslagen!Y37&lt;&gt;"")</f>
        <v>9</v>
      </c>
      <c r="Z37" s="25">
        <f>Y37+AND(Uitslagen!Z37&gt;=0,Uitslagen!Z37&lt;6,Uitslagen!Z37&lt;&gt;"")</f>
        <v>10</v>
      </c>
      <c r="AA37" s="25">
        <f>Z37+AND(Uitslagen!AA37&gt;=0,Uitslagen!AA37&lt;6,Uitslagen!AA37&lt;&gt;"")</f>
        <v>10</v>
      </c>
      <c r="AB37" s="25">
        <f>AA37+AND(Uitslagen!AB37&gt;=0,Uitslagen!AB37&lt;6,Uitslagen!AB37&lt;&gt;"")</f>
        <v>10</v>
      </c>
    </row>
    <row r="38" spans="1:28" x14ac:dyDescent="0.25">
      <c r="A38" s="278"/>
      <c r="B38" s="24" t="str">
        <f>Uitslagen!B38</f>
        <v>KALFORT SPORTIF 4</v>
      </c>
      <c r="C38" s="25">
        <f>0+AND(Uitslagen!C38&gt;=0,Uitslagen!C38&lt;6,Uitslagen!C38&lt;&gt;"")</f>
        <v>0</v>
      </c>
      <c r="D38" s="25">
        <f>C38+AND(Uitslagen!D38&gt;=0,Uitslagen!D38&lt;6,Uitslagen!D38&lt;&gt;"")</f>
        <v>0</v>
      </c>
      <c r="E38" s="25">
        <f>D38+AND(Uitslagen!E38&gt;=0,Uitslagen!E38&lt;6,Uitslagen!E38&lt;&gt;"")</f>
        <v>0</v>
      </c>
      <c r="F38" s="25">
        <f>E38+AND(Uitslagen!F38&gt;=0,Uitslagen!F38&lt;6,Uitslagen!F38&lt;&gt;"")</f>
        <v>0</v>
      </c>
      <c r="G38" s="25">
        <f>F38+AND(Uitslagen!G38&gt;=0,Uitslagen!G38&lt;6,Uitslagen!G38&lt;&gt;"")</f>
        <v>1</v>
      </c>
      <c r="H38" s="25">
        <f>G38+AND(Uitslagen!H38&gt;=0,Uitslagen!H38&lt;6,Uitslagen!H38&lt;&gt;"")</f>
        <v>1</v>
      </c>
      <c r="I38" s="25">
        <f>H38+AND(Uitslagen!I38&gt;=0,Uitslagen!I38&lt;6,Uitslagen!I38&lt;&gt;"")</f>
        <v>1</v>
      </c>
      <c r="J38" s="25">
        <f>I38+AND(Uitslagen!J38&gt;=0,Uitslagen!J38&lt;6,Uitslagen!J38&lt;&gt;"")</f>
        <v>1</v>
      </c>
      <c r="K38" s="25">
        <f>J38+AND(Uitslagen!K38&gt;=0,Uitslagen!K38&lt;6,Uitslagen!K38&lt;&gt;"")</f>
        <v>2</v>
      </c>
      <c r="L38" s="25">
        <f>K38+AND(Uitslagen!L38&gt;=0,Uitslagen!L38&lt;6,Uitslagen!L38&lt;&gt;"")</f>
        <v>3</v>
      </c>
      <c r="M38" s="25">
        <f>L38+AND(Uitslagen!M38&gt;=0,Uitslagen!M38&lt;6,Uitslagen!M38&lt;&gt;"")</f>
        <v>3</v>
      </c>
      <c r="N38" s="25">
        <f>M38+AND(Uitslagen!N38&gt;=0,Uitslagen!N38&lt;6,Uitslagen!N38&lt;&gt;"")</f>
        <v>3</v>
      </c>
      <c r="O38" s="25">
        <f>N38+AND(Uitslagen!O38&gt;=0,Uitslagen!O38&lt;6,Uitslagen!O38&lt;&gt;"")</f>
        <v>4</v>
      </c>
      <c r="P38" s="25">
        <f>O38+AND(Uitslagen!P38&gt;=0,Uitslagen!P38&lt;6,Uitslagen!P38&lt;&gt;"")</f>
        <v>4</v>
      </c>
      <c r="Q38" s="25">
        <f>P38+AND(Uitslagen!Q38&gt;=0,Uitslagen!Q38&lt;6,Uitslagen!Q38&lt;&gt;"")</f>
        <v>5</v>
      </c>
      <c r="R38" s="25">
        <f>Q38+AND(Uitslagen!R38&gt;=0,Uitslagen!R38&lt;6,Uitslagen!R38&lt;&gt;"")</f>
        <v>5</v>
      </c>
      <c r="S38" s="25">
        <f>R38+AND(Uitslagen!S38&gt;=0,Uitslagen!S38&lt;6,Uitslagen!S38&lt;&gt;"")</f>
        <v>5</v>
      </c>
      <c r="T38" s="25">
        <f>S38+AND(Uitslagen!T38&gt;=0,Uitslagen!T38&lt;6,Uitslagen!T38&lt;&gt;"")</f>
        <v>5</v>
      </c>
      <c r="U38" s="25">
        <f>T38+AND(Uitslagen!U38&gt;=0,Uitslagen!U38&lt;6,Uitslagen!U38&lt;&gt;"")</f>
        <v>5</v>
      </c>
      <c r="V38" s="25">
        <f>U38+AND(Uitslagen!V38&gt;=0,Uitslagen!V38&lt;6,Uitslagen!V38&lt;&gt;"")</f>
        <v>6</v>
      </c>
      <c r="W38" s="25">
        <f>V38+AND(Uitslagen!W38&gt;=0,Uitslagen!W38&lt;6,Uitslagen!W38&lt;&gt;"")</f>
        <v>6</v>
      </c>
      <c r="X38" s="25">
        <f>W38+AND(Uitslagen!X38&gt;=0,Uitslagen!X38&lt;6,Uitslagen!X38&lt;&gt;"")</f>
        <v>6</v>
      </c>
      <c r="Y38" s="25">
        <f>X38+AND(Uitslagen!Y38&gt;=0,Uitslagen!Y38&lt;6,Uitslagen!Y38&lt;&gt;"")</f>
        <v>6</v>
      </c>
      <c r="Z38" s="25">
        <f>Y38+AND(Uitslagen!Z38&gt;=0,Uitslagen!Z38&lt;6,Uitslagen!Z38&lt;&gt;"")</f>
        <v>7</v>
      </c>
      <c r="AA38" s="25">
        <f>Z38+AND(Uitslagen!AA38&gt;=0,Uitslagen!AA38&lt;6,Uitslagen!AA38&lt;&gt;"")</f>
        <v>7</v>
      </c>
      <c r="AB38" s="25">
        <f>AA38+AND(Uitslagen!AB38&gt;=0,Uitslagen!AB38&lt;6,Uitslagen!AB38&lt;&gt;"")</f>
        <v>7</v>
      </c>
    </row>
    <row r="39" spans="1:28" x14ac:dyDescent="0.25">
      <c r="A39" s="278"/>
      <c r="B39" s="24" t="str">
        <f>Uitslagen!B39</f>
        <v>ONDER DEN TOREN</v>
      </c>
      <c r="C39" s="25">
        <f>0+AND(Uitslagen!C39&gt;=0,Uitslagen!C39&lt;6,Uitslagen!C39&lt;&gt;"")</f>
        <v>0</v>
      </c>
      <c r="D39" s="25">
        <f>C39+AND(Uitslagen!D39&gt;=0,Uitslagen!D39&lt;6,Uitslagen!D39&lt;&gt;"")</f>
        <v>1</v>
      </c>
      <c r="E39" s="25">
        <f>D39+AND(Uitslagen!E39&gt;=0,Uitslagen!E39&lt;6,Uitslagen!E39&lt;&gt;"")</f>
        <v>1</v>
      </c>
      <c r="F39" s="25">
        <f>E39+AND(Uitslagen!F39&gt;=0,Uitslagen!F39&lt;6,Uitslagen!F39&lt;&gt;"")</f>
        <v>1</v>
      </c>
      <c r="G39" s="25">
        <f>F39+AND(Uitslagen!G39&gt;=0,Uitslagen!G39&lt;6,Uitslagen!G39&lt;&gt;"")</f>
        <v>2</v>
      </c>
      <c r="H39" s="25">
        <f>G39+AND(Uitslagen!H39&gt;=0,Uitslagen!H39&lt;6,Uitslagen!H39&lt;&gt;"")</f>
        <v>2</v>
      </c>
      <c r="I39" s="25">
        <f>H39+AND(Uitslagen!I39&gt;=0,Uitslagen!I39&lt;6,Uitslagen!I39&lt;&gt;"")</f>
        <v>3</v>
      </c>
      <c r="J39" s="25">
        <f>I39+AND(Uitslagen!J39&gt;=0,Uitslagen!J39&lt;6,Uitslagen!J39&lt;&gt;"")</f>
        <v>3</v>
      </c>
      <c r="K39" s="25">
        <f>J39+AND(Uitslagen!K39&gt;=0,Uitslagen!K39&lt;6,Uitslagen!K39&lt;&gt;"")</f>
        <v>4</v>
      </c>
      <c r="L39" s="25">
        <f>K39+AND(Uitslagen!L39&gt;=0,Uitslagen!L39&lt;6,Uitslagen!L39&lt;&gt;"")</f>
        <v>4</v>
      </c>
      <c r="M39" s="25">
        <f>L39+AND(Uitslagen!M39&gt;=0,Uitslagen!M39&lt;6,Uitslagen!M39&lt;&gt;"")</f>
        <v>5</v>
      </c>
      <c r="N39" s="25">
        <f>M39+AND(Uitslagen!N39&gt;=0,Uitslagen!N39&lt;6,Uitslagen!N39&lt;&gt;"")</f>
        <v>5</v>
      </c>
      <c r="O39" s="25">
        <f>N39+AND(Uitslagen!O39&gt;=0,Uitslagen!O39&lt;6,Uitslagen!O39&lt;&gt;"")</f>
        <v>5</v>
      </c>
      <c r="P39" s="25">
        <f>O39+AND(Uitslagen!P39&gt;=0,Uitslagen!P39&lt;6,Uitslagen!P39&lt;&gt;"")</f>
        <v>5</v>
      </c>
      <c r="Q39" s="25">
        <f>P39+AND(Uitslagen!Q39&gt;=0,Uitslagen!Q39&lt;6,Uitslagen!Q39&lt;&gt;"")</f>
        <v>6</v>
      </c>
      <c r="R39" s="25">
        <f>Q39+AND(Uitslagen!R39&gt;=0,Uitslagen!R39&lt;6,Uitslagen!R39&lt;&gt;"")</f>
        <v>7</v>
      </c>
      <c r="S39" s="25">
        <f>R39+AND(Uitslagen!S39&gt;=0,Uitslagen!S39&lt;6,Uitslagen!S39&lt;&gt;"")</f>
        <v>8</v>
      </c>
      <c r="T39" s="25">
        <f>S39+AND(Uitslagen!T39&gt;=0,Uitslagen!T39&lt;6,Uitslagen!T39&lt;&gt;"")</f>
        <v>8</v>
      </c>
      <c r="U39" s="25">
        <f>T39+AND(Uitslagen!U39&gt;=0,Uitslagen!U39&lt;6,Uitslagen!U39&lt;&gt;"")</f>
        <v>8</v>
      </c>
      <c r="V39" s="25">
        <f>U39+AND(Uitslagen!V39&gt;=0,Uitslagen!V39&lt;6,Uitslagen!V39&lt;&gt;"")</f>
        <v>9</v>
      </c>
      <c r="W39" s="25">
        <f>V39+AND(Uitslagen!W39&gt;=0,Uitslagen!W39&lt;6,Uitslagen!W39&lt;&gt;"")</f>
        <v>9</v>
      </c>
      <c r="X39" s="25">
        <f>W39+AND(Uitslagen!X39&gt;=0,Uitslagen!X39&lt;6,Uitslagen!X39&lt;&gt;"")</f>
        <v>10</v>
      </c>
      <c r="Y39" s="25">
        <f>X39+AND(Uitslagen!Y39&gt;=0,Uitslagen!Y39&lt;6,Uitslagen!Y39&lt;&gt;"")</f>
        <v>10</v>
      </c>
      <c r="Z39" s="25">
        <f>Y39+AND(Uitslagen!Z39&gt;=0,Uitslagen!Z39&lt;6,Uitslagen!Z39&lt;&gt;"")</f>
        <v>11</v>
      </c>
      <c r="AA39" s="25">
        <f>Z39+AND(Uitslagen!AA39&gt;=0,Uitslagen!AA39&lt;6,Uitslagen!AA39&lt;&gt;"")</f>
        <v>11</v>
      </c>
      <c r="AB39" s="25">
        <f>AA39+AND(Uitslagen!AB39&gt;=0,Uitslagen!AB39&lt;6,Uitslagen!AB39&lt;&gt;"")</f>
        <v>11</v>
      </c>
    </row>
    <row r="40" spans="1:28" x14ac:dyDescent="0.25">
      <c r="A40" s="278"/>
      <c r="B40" s="24" t="str">
        <f>Uitslagen!B40</f>
        <v>PLAZA 2</v>
      </c>
      <c r="C40" s="25">
        <f>0+AND(Uitslagen!C40&gt;=0,Uitslagen!C40&lt;6,Uitslagen!C40&lt;&gt;"")</f>
        <v>0</v>
      </c>
      <c r="D40" s="25">
        <f>C40+AND(Uitslagen!D40&gt;=0,Uitslagen!D40&lt;6,Uitslagen!D40&lt;&gt;"")</f>
        <v>0</v>
      </c>
      <c r="E40" s="25">
        <f>D40+AND(Uitslagen!E40&gt;=0,Uitslagen!E40&lt;6,Uitslagen!E40&lt;&gt;"")</f>
        <v>0</v>
      </c>
      <c r="F40" s="25">
        <f>E40+AND(Uitslagen!F40&gt;=0,Uitslagen!F40&lt;6,Uitslagen!F40&lt;&gt;"")</f>
        <v>0</v>
      </c>
      <c r="G40" s="25">
        <f>F40+AND(Uitslagen!G40&gt;=0,Uitslagen!G40&lt;6,Uitslagen!G40&lt;&gt;"")</f>
        <v>0</v>
      </c>
      <c r="H40" s="25">
        <f>G40+AND(Uitslagen!H40&gt;=0,Uitslagen!H40&lt;6,Uitslagen!H40&lt;&gt;"")</f>
        <v>0</v>
      </c>
      <c r="I40" s="25">
        <f>H40+AND(Uitslagen!I40&gt;=0,Uitslagen!I40&lt;6,Uitslagen!I40&lt;&gt;"")</f>
        <v>0</v>
      </c>
      <c r="J40" s="25">
        <f>I40+AND(Uitslagen!J40&gt;=0,Uitslagen!J40&lt;6,Uitslagen!J40&lt;&gt;"")</f>
        <v>0</v>
      </c>
      <c r="K40" s="25">
        <f>J40+AND(Uitslagen!K40&gt;=0,Uitslagen!K40&lt;6,Uitslagen!K40&lt;&gt;"")</f>
        <v>0</v>
      </c>
      <c r="L40" s="25">
        <f>K40+AND(Uitslagen!L40&gt;=0,Uitslagen!L40&lt;6,Uitslagen!L40&lt;&gt;"")</f>
        <v>0</v>
      </c>
      <c r="M40" s="25">
        <f>L40+AND(Uitslagen!M40&gt;=0,Uitslagen!M40&lt;6,Uitslagen!M40&lt;&gt;"")</f>
        <v>1</v>
      </c>
      <c r="N40" s="25">
        <f>M40+AND(Uitslagen!N40&gt;=0,Uitslagen!N40&lt;6,Uitslagen!N40&lt;&gt;"")</f>
        <v>1</v>
      </c>
      <c r="O40" s="25">
        <f>N40+AND(Uitslagen!O40&gt;=0,Uitslagen!O40&lt;6,Uitslagen!O40&lt;&gt;"")</f>
        <v>1</v>
      </c>
      <c r="P40" s="25">
        <f>O40+AND(Uitslagen!P40&gt;=0,Uitslagen!P40&lt;6,Uitslagen!P40&lt;&gt;"")</f>
        <v>1</v>
      </c>
      <c r="Q40" s="25">
        <f>P40+AND(Uitslagen!Q40&gt;=0,Uitslagen!Q40&lt;6,Uitslagen!Q40&lt;&gt;"")</f>
        <v>1</v>
      </c>
      <c r="R40" s="25">
        <f>Q40+AND(Uitslagen!R40&gt;=0,Uitslagen!R40&lt;6,Uitslagen!R40&lt;&gt;"")</f>
        <v>2</v>
      </c>
      <c r="S40" s="25">
        <f>R40+AND(Uitslagen!S40&gt;=0,Uitslagen!S40&lt;6,Uitslagen!S40&lt;&gt;"")</f>
        <v>2</v>
      </c>
      <c r="T40" s="25">
        <f>S40+AND(Uitslagen!T40&gt;=0,Uitslagen!T40&lt;6,Uitslagen!T40&lt;&gt;"")</f>
        <v>2</v>
      </c>
      <c r="U40" s="25">
        <f>T40+AND(Uitslagen!U40&gt;=0,Uitslagen!U40&lt;6,Uitslagen!U40&lt;&gt;"")</f>
        <v>3</v>
      </c>
      <c r="V40" s="25">
        <f>U40+AND(Uitslagen!V40&gt;=0,Uitslagen!V40&lt;6,Uitslagen!V40&lt;&gt;"")</f>
        <v>3</v>
      </c>
      <c r="W40" s="25">
        <f>V40+AND(Uitslagen!W40&gt;=0,Uitslagen!W40&lt;6,Uitslagen!W40&lt;&gt;"")</f>
        <v>3</v>
      </c>
      <c r="X40" s="25">
        <f>W40+AND(Uitslagen!X40&gt;=0,Uitslagen!X40&lt;6,Uitslagen!X40&lt;&gt;"")</f>
        <v>3</v>
      </c>
      <c r="Y40" s="25">
        <f>X40+AND(Uitslagen!Y40&gt;=0,Uitslagen!Y40&lt;6,Uitslagen!Y40&lt;&gt;"")</f>
        <v>3</v>
      </c>
      <c r="Z40" s="25">
        <f>Y40+AND(Uitslagen!Z40&gt;=0,Uitslagen!Z40&lt;6,Uitslagen!Z40&lt;&gt;"")</f>
        <v>4</v>
      </c>
      <c r="AA40" s="25">
        <f>Z40+AND(Uitslagen!AA40&gt;=0,Uitslagen!AA40&lt;6,Uitslagen!AA40&lt;&gt;"")</f>
        <v>4</v>
      </c>
      <c r="AB40" s="25">
        <f>AA40+AND(Uitslagen!AB40&gt;=0,Uitslagen!AB40&lt;6,Uitslagen!AB40&lt;&gt;"")</f>
        <v>4</v>
      </c>
    </row>
    <row r="41" spans="1:28" x14ac:dyDescent="0.25">
      <c r="A41" s="278"/>
      <c r="B41" s="24" t="str">
        <f>Uitslagen!B41</f>
        <v>SPORTIFKE 2</v>
      </c>
      <c r="C41" s="25">
        <f>0+AND(Uitslagen!C41&gt;=0,Uitslagen!C41&lt;6,Uitslagen!C41&lt;&gt;"")</f>
        <v>0</v>
      </c>
      <c r="D41" s="25">
        <f>C41+AND(Uitslagen!D41&gt;=0,Uitslagen!D41&lt;6,Uitslagen!D41&lt;&gt;"")</f>
        <v>1</v>
      </c>
      <c r="E41" s="25">
        <f>D41+AND(Uitslagen!E41&gt;=0,Uitslagen!E41&lt;6,Uitslagen!E41&lt;&gt;"")</f>
        <v>2</v>
      </c>
      <c r="F41" s="25">
        <f>E41+AND(Uitslagen!F41&gt;=0,Uitslagen!F41&lt;6,Uitslagen!F41&lt;&gt;"")</f>
        <v>2</v>
      </c>
      <c r="G41" s="25">
        <f>F41+AND(Uitslagen!G41&gt;=0,Uitslagen!G41&lt;6,Uitslagen!G41&lt;&gt;"")</f>
        <v>3</v>
      </c>
      <c r="H41" s="25">
        <f>G41+AND(Uitslagen!H41&gt;=0,Uitslagen!H41&lt;6,Uitslagen!H41&lt;&gt;"")</f>
        <v>3</v>
      </c>
      <c r="I41" s="25">
        <f>H41+AND(Uitslagen!I41&gt;=0,Uitslagen!I41&lt;6,Uitslagen!I41&lt;&gt;"")</f>
        <v>4</v>
      </c>
      <c r="J41" s="25">
        <f>I41+AND(Uitslagen!J41&gt;=0,Uitslagen!J41&lt;6,Uitslagen!J41&lt;&gt;"")</f>
        <v>4</v>
      </c>
      <c r="K41" s="25">
        <f>J41+AND(Uitslagen!K41&gt;=0,Uitslagen!K41&lt;6,Uitslagen!K41&lt;&gt;"")</f>
        <v>4</v>
      </c>
      <c r="L41" s="25">
        <f>K41+AND(Uitslagen!L41&gt;=0,Uitslagen!L41&lt;6,Uitslagen!L41&lt;&gt;"")</f>
        <v>5</v>
      </c>
      <c r="M41" s="25">
        <f>L41+AND(Uitslagen!M41&gt;=0,Uitslagen!M41&lt;6,Uitslagen!M41&lt;&gt;"")</f>
        <v>5</v>
      </c>
      <c r="N41" s="25">
        <f>M41+AND(Uitslagen!N41&gt;=0,Uitslagen!N41&lt;6,Uitslagen!N41&lt;&gt;"")</f>
        <v>5</v>
      </c>
      <c r="O41" s="25">
        <f>N41+AND(Uitslagen!O41&gt;=0,Uitslagen!O41&lt;6,Uitslagen!O41&lt;&gt;"")</f>
        <v>5</v>
      </c>
      <c r="P41" s="25">
        <f>O41+AND(Uitslagen!P41&gt;=0,Uitslagen!P41&lt;6,Uitslagen!P41&lt;&gt;"")</f>
        <v>5</v>
      </c>
      <c r="Q41" s="25">
        <f>P41+AND(Uitslagen!Q41&gt;=0,Uitslagen!Q41&lt;6,Uitslagen!Q41&lt;&gt;"")</f>
        <v>5</v>
      </c>
      <c r="R41" s="25">
        <f>Q41+AND(Uitslagen!R41&gt;=0,Uitslagen!R41&lt;6,Uitslagen!R41&lt;&gt;"")</f>
        <v>6</v>
      </c>
      <c r="S41" s="25">
        <f>R41+AND(Uitslagen!S41&gt;=0,Uitslagen!S41&lt;6,Uitslagen!S41&lt;&gt;"")</f>
        <v>7</v>
      </c>
      <c r="T41" s="25">
        <f>S41+AND(Uitslagen!T41&gt;=0,Uitslagen!T41&lt;6,Uitslagen!T41&lt;&gt;"")</f>
        <v>8</v>
      </c>
      <c r="U41" s="25">
        <f>T41+AND(Uitslagen!U41&gt;=0,Uitslagen!U41&lt;6,Uitslagen!U41&lt;&gt;"")</f>
        <v>9</v>
      </c>
      <c r="V41" s="25">
        <f>U41+AND(Uitslagen!V41&gt;=0,Uitslagen!V41&lt;6,Uitslagen!V41&lt;&gt;"")</f>
        <v>10</v>
      </c>
      <c r="W41" s="25">
        <f>V41+AND(Uitslagen!W41&gt;=0,Uitslagen!W41&lt;6,Uitslagen!W41&lt;&gt;"")</f>
        <v>10</v>
      </c>
      <c r="X41" s="25">
        <f>W41+AND(Uitslagen!X41&gt;=0,Uitslagen!X41&lt;6,Uitslagen!X41&lt;&gt;"")</f>
        <v>10</v>
      </c>
      <c r="Y41" s="25">
        <f>X41+AND(Uitslagen!Y41&gt;=0,Uitslagen!Y41&lt;6,Uitslagen!Y41&lt;&gt;"")</f>
        <v>11</v>
      </c>
      <c r="Z41" s="25">
        <f>Y41+AND(Uitslagen!Z41&gt;=0,Uitslagen!Z41&lt;6,Uitslagen!Z41&lt;&gt;"")</f>
        <v>11</v>
      </c>
      <c r="AA41" s="25">
        <f>Z41+AND(Uitslagen!AA41&gt;=0,Uitslagen!AA41&lt;6,Uitslagen!AA41&lt;&gt;"")</f>
        <v>12</v>
      </c>
      <c r="AB41" s="25">
        <f>AA41+AND(Uitslagen!AB41&gt;=0,Uitslagen!AB41&lt;6,Uitslagen!AB41&lt;&gt;"")</f>
        <v>13</v>
      </c>
    </row>
    <row r="42" spans="1:28" x14ac:dyDescent="0.25">
      <c r="A42" s="278"/>
      <c r="B42" s="24" t="str">
        <f>Uitslagen!B42</f>
        <v>TEN DORPE 3</v>
      </c>
      <c r="C42" s="25">
        <f>0+AND(Uitslagen!C42&gt;=0,Uitslagen!C42&lt;6,Uitslagen!C42&lt;&gt;"")</f>
        <v>1</v>
      </c>
      <c r="D42" s="25">
        <f>C42+AND(Uitslagen!D42&gt;=0,Uitslagen!D42&lt;6,Uitslagen!D42&lt;&gt;"")</f>
        <v>1</v>
      </c>
      <c r="E42" s="25">
        <f>D42+AND(Uitslagen!E42&gt;=0,Uitslagen!E42&lt;6,Uitslagen!E42&lt;&gt;"")</f>
        <v>2</v>
      </c>
      <c r="F42" s="25">
        <f>E42+AND(Uitslagen!F42&gt;=0,Uitslagen!F42&lt;6,Uitslagen!F42&lt;&gt;"")</f>
        <v>2</v>
      </c>
      <c r="G42" s="25">
        <f>F42+AND(Uitslagen!G42&gt;=0,Uitslagen!G42&lt;6,Uitslagen!G42&lt;&gt;"")</f>
        <v>3</v>
      </c>
      <c r="H42" s="25">
        <f>G42+AND(Uitslagen!H42&gt;=0,Uitslagen!H42&lt;6,Uitslagen!H42&lt;&gt;"")</f>
        <v>3</v>
      </c>
      <c r="I42" s="25">
        <f>H42+AND(Uitslagen!I42&gt;=0,Uitslagen!I42&lt;6,Uitslagen!I42&lt;&gt;"")</f>
        <v>4</v>
      </c>
      <c r="J42" s="25">
        <f>I42+AND(Uitslagen!J42&gt;=0,Uitslagen!J42&lt;6,Uitslagen!J42&lt;&gt;"")</f>
        <v>4</v>
      </c>
      <c r="K42" s="25">
        <f>J42+AND(Uitslagen!K42&gt;=0,Uitslagen!K42&lt;6,Uitslagen!K42&lt;&gt;"")</f>
        <v>5</v>
      </c>
      <c r="L42" s="25">
        <f>K42+AND(Uitslagen!L42&gt;=0,Uitslagen!L42&lt;6,Uitslagen!L42&lt;&gt;"")</f>
        <v>6</v>
      </c>
      <c r="M42" s="25">
        <f>L42+AND(Uitslagen!M42&gt;=0,Uitslagen!M42&lt;6,Uitslagen!M42&lt;&gt;"")</f>
        <v>7</v>
      </c>
      <c r="N42" s="25">
        <f>M42+AND(Uitslagen!N42&gt;=0,Uitslagen!N42&lt;6,Uitslagen!N42&lt;&gt;"")</f>
        <v>8</v>
      </c>
      <c r="O42" s="25">
        <f>N42+AND(Uitslagen!O42&gt;=0,Uitslagen!O42&lt;6,Uitslagen!O42&lt;&gt;"")</f>
        <v>8</v>
      </c>
      <c r="P42" s="25">
        <f>O42+AND(Uitslagen!P42&gt;=0,Uitslagen!P42&lt;6,Uitslagen!P42&lt;&gt;"")</f>
        <v>9</v>
      </c>
      <c r="Q42" s="25">
        <f>P42+AND(Uitslagen!Q42&gt;=0,Uitslagen!Q42&lt;6,Uitslagen!Q42&lt;&gt;"")</f>
        <v>10</v>
      </c>
      <c r="R42" s="25">
        <f>Q42+AND(Uitslagen!R42&gt;=0,Uitslagen!R42&lt;6,Uitslagen!R42&lt;&gt;"")</f>
        <v>11</v>
      </c>
      <c r="S42" s="25">
        <f>R42+AND(Uitslagen!S42&gt;=0,Uitslagen!S42&lt;6,Uitslagen!S42&lt;&gt;"")</f>
        <v>11</v>
      </c>
      <c r="T42" s="25">
        <f>S42+AND(Uitslagen!T42&gt;=0,Uitslagen!T42&lt;6,Uitslagen!T42&lt;&gt;"")</f>
        <v>12</v>
      </c>
      <c r="U42" s="25">
        <f>T42+AND(Uitslagen!U42&gt;=0,Uitslagen!U42&lt;6,Uitslagen!U42&lt;&gt;"")</f>
        <v>13</v>
      </c>
      <c r="V42" s="25">
        <f>U42+AND(Uitslagen!V42&gt;=0,Uitslagen!V42&lt;6,Uitslagen!V42&lt;&gt;"")</f>
        <v>14</v>
      </c>
      <c r="W42" s="25">
        <f>V42+AND(Uitslagen!W42&gt;=0,Uitslagen!W42&lt;6,Uitslagen!W42&lt;&gt;"")</f>
        <v>14</v>
      </c>
      <c r="X42" s="25">
        <f>W42+AND(Uitslagen!X42&gt;=0,Uitslagen!X42&lt;6,Uitslagen!X42&lt;&gt;"")</f>
        <v>15</v>
      </c>
      <c r="Y42" s="25">
        <f>X42+AND(Uitslagen!Y42&gt;=0,Uitslagen!Y42&lt;6,Uitslagen!Y42&lt;&gt;"")</f>
        <v>16</v>
      </c>
      <c r="Z42" s="25">
        <f>Y42+AND(Uitslagen!Z42&gt;=0,Uitslagen!Z42&lt;6,Uitslagen!Z42&lt;&gt;"")</f>
        <v>16</v>
      </c>
      <c r="AA42" s="25">
        <f>Z42+AND(Uitslagen!AA42&gt;=0,Uitslagen!AA42&lt;6,Uitslagen!AA42&lt;&gt;"")</f>
        <v>17</v>
      </c>
      <c r="AB42" s="25">
        <f>AA42+AND(Uitslagen!AB42&gt;=0,Uitslagen!AB42&lt;6,Uitslagen!AB42&lt;&gt;"")</f>
        <v>17</v>
      </c>
    </row>
    <row r="43" spans="1:28"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2.75" customHeight="1" x14ac:dyDescent="0.25">
      <c r="A44" s="278" t="str">
        <f>Uitslagen!A44</f>
        <v>3e Reeks</v>
      </c>
      <c r="B44" s="24" t="str">
        <f>Uitslagen!B44</f>
        <v>BILJARTVRIENDEN 2</v>
      </c>
      <c r="C44" s="25">
        <f>0+AND(Uitslagen!C44&gt;=0,Uitslagen!C44&lt;6,Uitslagen!C44&lt;&gt;"")</f>
        <v>1</v>
      </c>
      <c r="D44" s="25">
        <f>C44+AND(Uitslagen!D44&gt;=0,Uitslagen!D44&lt;6,Uitslagen!D44&lt;&gt;"")</f>
        <v>2</v>
      </c>
      <c r="E44" s="25">
        <f>D44+AND(Uitslagen!E44&gt;=0,Uitslagen!E44&lt;6,Uitslagen!E44&lt;&gt;"")</f>
        <v>3</v>
      </c>
      <c r="F44" s="25">
        <f>E44+AND(Uitslagen!F44&gt;=0,Uitslagen!F44&lt;6,Uitslagen!F44&lt;&gt;"")</f>
        <v>4</v>
      </c>
      <c r="G44" s="25">
        <f>F44+AND(Uitslagen!G44&gt;=0,Uitslagen!G44&lt;6,Uitslagen!G44&lt;&gt;"")</f>
        <v>5</v>
      </c>
      <c r="H44" s="25">
        <f>G44+AND(Uitslagen!H44&gt;=0,Uitslagen!H44&lt;6,Uitslagen!H44&lt;&gt;"")</f>
        <v>5</v>
      </c>
      <c r="I44" s="25">
        <f>H44+AND(Uitslagen!I44&gt;=0,Uitslagen!I44&lt;6,Uitslagen!I44&lt;&gt;"")</f>
        <v>5</v>
      </c>
      <c r="J44" s="25">
        <f>I44+AND(Uitslagen!J44&gt;=0,Uitslagen!J44&lt;6,Uitslagen!J44&lt;&gt;"")</f>
        <v>5</v>
      </c>
      <c r="K44" s="25">
        <f>J44+AND(Uitslagen!K44&gt;=0,Uitslagen!K44&lt;6,Uitslagen!K44&lt;&gt;"")</f>
        <v>5</v>
      </c>
      <c r="L44" s="25">
        <f>K44+AND(Uitslagen!L44&gt;=0,Uitslagen!L44&lt;6,Uitslagen!L44&lt;&gt;"")</f>
        <v>5</v>
      </c>
      <c r="M44" s="25">
        <f>L44+AND(Uitslagen!M44&gt;=0,Uitslagen!M44&lt;6,Uitslagen!M44&lt;&gt;"")</f>
        <v>6</v>
      </c>
      <c r="N44" s="25">
        <f>M44+AND(Uitslagen!N44&gt;=0,Uitslagen!N44&lt;6,Uitslagen!N44&lt;&gt;"")</f>
        <v>7</v>
      </c>
      <c r="O44" s="25">
        <f>N44+AND(Uitslagen!O44&gt;=0,Uitslagen!O44&lt;6,Uitslagen!O44&lt;&gt;"")</f>
        <v>7</v>
      </c>
      <c r="P44" s="25">
        <f>O44+AND(Uitslagen!P44&gt;=0,Uitslagen!P44&lt;6,Uitslagen!P44&lt;&gt;"")</f>
        <v>8</v>
      </c>
      <c r="Q44" s="25">
        <f>P44+AND(Uitslagen!Q44&gt;=0,Uitslagen!Q44&lt;6,Uitslagen!Q44&lt;&gt;"")</f>
        <v>8</v>
      </c>
      <c r="R44" s="25">
        <f>Q44+AND(Uitslagen!R44&gt;=0,Uitslagen!R44&lt;6,Uitslagen!R44&lt;&gt;"")</f>
        <v>8</v>
      </c>
      <c r="S44" s="25">
        <f>R44+AND(Uitslagen!S44&gt;=0,Uitslagen!S44&lt;6,Uitslagen!S44&lt;&gt;"")</f>
        <v>9</v>
      </c>
      <c r="T44" s="25">
        <f>S44+AND(Uitslagen!T44&gt;=0,Uitslagen!T44&lt;6,Uitslagen!T44&lt;&gt;"")</f>
        <v>10</v>
      </c>
      <c r="U44" s="25">
        <f>T44+AND(Uitslagen!U44&gt;=0,Uitslagen!U44&lt;6,Uitslagen!U44&lt;&gt;"")</f>
        <v>10</v>
      </c>
      <c r="V44" s="25">
        <f>U44+AND(Uitslagen!V44&gt;=0,Uitslagen!V44&lt;6,Uitslagen!V44&lt;&gt;"")</f>
        <v>11</v>
      </c>
      <c r="W44" s="25">
        <f>V44+AND(Uitslagen!W44&gt;=0,Uitslagen!W44&lt;6,Uitslagen!W44&lt;&gt;"")</f>
        <v>11</v>
      </c>
      <c r="X44" s="25">
        <f>W44+AND(Uitslagen!X44&gt;=0,Uitslagen!X44&lt;6,Uitslagen!X44&lt;&gt;"")</f>
        <v>12</v>
      </c>
      <c r="Y44" s="25">
        <f>X44+AND(Uitslagen!Y44&gt;=0,Uitslagen!Y44&lt;6,Uitslagen!Y44&lt;&gt;"")</f>
        <v>12</v>
      </c>
      <c r="Z44" s="25">
        <f>Y44+AND(Uitslagen!Z44&gt;=0,Uitslagen!Z44&lt;6,Uitslagen!Z44&lt;&gt;"")</f>
        <v>13</v>
      </c>
      <c r="AA44" s="25">
        <f>Z44+AND(Uitslagen!AA44&gt;=0,Uitslagen!AA44&lt;6,Uitslagen!AA44&lt;&gt;"")</f>
        <v>14</v>
      </c>
      <c r="AB44" s="25">
        <f>AA44+AND(Uitslagen!AB44&gt;=0,Uitslagen!AB44&lt;6,Uitslagen!AB44&lt;&gt;"")</f>
        <v>14</v>
      </c>
    </row>
    <row r="45" spans="1:28" x14ac:dyDescent="0.25">
      <c r="A45" s="278"/>
      <c r="B45" s="24" t="str">
        <f>Uitslagen!B45</f>
        <v>BLACK BOYS 4</v>
      </c>
      <c r="C45" s="25">
        <f>0+AND(Uitslagen!C45&gt;=0,Uitslagen!C45&lt;6,Uitslagen!C45&lt;&gt;"")</f>
        <v>0</v>
      </c>
      <c r="D45" s="25">
        <f>C45+AND(Uitslagen!D45&gt;=0,Uitslagen!D45&lt;6,Uitslagen!D45&lt;&gt;"")</f>
        <v>0</v>
      </c>
      <c r="E45" s="25">
        <f>D45+AND(Uitslagen!E45&gt;=0,Uitslagen!E45&lt;6,Uitslagen!E45&lt;&gt;"")</f>
        <v>0</v>
      </c>
      <c r="F45" s="25">
        <f>E45+AND(Uitslagen!F45&gt;=0,Uitslagen!F45&lt;6,Uitslagen!F45&lt;&gt;"")</f>
        <v>1</v>
      </c>
      <c r="G45" s="25">
        <f>F45+AND(Uitslagen!G45&gt;=0,Uitslagen!G45&lt;6,Uitslagen!G45&lt;&gt;"")</f>
        <v>1</v>
      </c>
      <c r="H45" s="25">
        <f>G45+AND(Uitslagen!H45&gt;=0,Uitslagen!H45&lt;6,Uitslagen!H45&lt;&gt;"")</f>
        <v>1</v>
      </c>
      <c r="I45" s="25">
        <f>H45+AND(Uitslagen!I45&gt;=0,Uitslagen!I45&lt;6,Uitslagen!I45&lt;&gt;"")</f>
        <v>1</v>
      </c>
      <c r="J45" s="25">
        <f>I45+AND(Uitslagen!J45&gt;=0,Uitslagen!J45&lt;6,Uitslagen!J45&lt;&gt;"")</f>
        <v>1</v>
      </c>
      <c r="K45" s="25">
        <f>J45+AND(Uitslagen!K45&gt;=0,Uitslagen!K45&lt;6,Uitslagen!K45&lt;&gt;"")</f>
        <v>1</v>
      </c>
      <c r="L45" s="25">
        <f>K45+AND(Uitslagen!L45&gt;=0,Uitslagen!L45&lt;6,Uitslagen!L45&lt;&gt;"")</f>
        <v>1</v>
      </c>
      <c r="M45" s="25">
        <f>L45+AND(Uitslagen!M45&gt;=0,Uitslagen!M45&lt;6,Uitslagen!M45&lt;&gt;"")</f>
        <v>1</v>
      </c>
      <c r="N45" s="25">
        <f>M45+AND(Uitslagen!N45&gt;=0,Uitslagen!N45&lt;6,Uitslagen!N45&lt;&gt;"")</f>
        <v>1</v>
      </c>
      <c r="O45" s="25">
        <f>N45+AND(Uitslagen!O45&gt;=0,Uitslagen!O45&lt;6,Uitslagen!O45&lt;&gt;"")</f>
        <v>1</v>
      </c>
      <c r="P45" s="25">
        <f>O45+AND(Uitslagen!P45&gt;=0,Uitslagen!P45&lt;6,Uitslagen!P45&lt;&gt;"")</f>
        <v>1</v>
      </c>
      <c r="Q45" s="25">
        <f>P45+AND(Uitslagen!Q45&gt;=0,Uitslagen!Q45&lt;6,Uitslagen!Q45&lt;&gt;"")</f>
        <v>1</v>
      </c>
      <c r="R45" s="25">
        <f>Q45+AND(Uitslagen!R45&gt;=0,Uitslagen!R45&lt;6,Uitslagen!R45&lt;&gt;"")</f>
        <v>1</v>
      </c>
      <c r="S45" s="25">
        <f>R45+AND(Uitslagen!S45&gt;=0,Uitslagen!S45&lt;6,Uitslagen!S45&lt;&gt;"")</f>
        <v>1</v>
      </c>
      <c r="T45" s="25">
        <f>S45+AND(Uitslagen!T45&gt;=0,Uitslagen!T45&lt;6,Uitslagen!T45&lt;&gt;"")</f>
        <v>1</v>
      </c>
      <c r="U45" s="25">
        <f>T45+AND(Uitslagen!U45&gt;=0,Uitslagen!U45&lt;6,Uitslagen!U45&lt;&gt;"")</f>
        <v>1</v>
      </c>
      <c r="V45" s="25">
        <f>U45+AND(Uitslagen!V45&gt;=0,Uitslagen!V45&lt;6,Uitslagen!V45&lt;&gt;"")</f>
        <v>1</v>
      </c>
      <c r="W45" s="25">
        <f>V45+AND(Uitslagen!W45&gt;=0,Uitslagen!W45&lt;6,Uitslagen!W45&lt;&gt;"")</f>
        <v>1</v>
      </c>
      <c r="X45" s="25">
        <f>W45+AND(Uitslagen!X45&gt;=0,Uitslagen!X45&lt;6,Uitslagen!X45&lt;&gt;"")</f>
        <v>1</v>
      </c>
      <c r="Y45" s="25">
        <f>X45+AND(Uitslagen!Y45&gt;=0,Uitslagen!Y45&lt;6,Uitslagen!Y45&lt;&gt;"")</f>
        <v>1</v>
      </c>
      <c r="Z45" s="25">
        <f>Y45+AND(Uitslagen!Z45&gt;=0,Uitslagen!Z45&lt;6,Uitslagen!Z45&lt;&gt;"")</f>
        <v>1</v>
      </c>
      <c r="AA45" s="25">
        <f>Z45+AND(Uitslagen!AA45&gt;=0,Uitslagen!AA45&lt;6,Uitslagen!AA45&lt;&gt;"")</f>
        <v>1</v>
      </c>
      <c r="AB45" s="25">
        <f>AA45+AND(Uitslagen!AB45&gt;=0,Uitslagen!AB45&lt;6,Uitslagen!AB45&lt;&gt;"")</f>
        <v>1</v>
      </c>
    </row>
    <row r="46" spans="1:28" x14ac:dyDescent="0.25">
      <c r="A46" s="278"/>
      <c r="B46" s="24" t="str">
        <f>Uitslagen!B46</f>
        <v>D'AA POST</v>
      </c>
      <c r="C46" s="25">
        <f>0+AND(Uitslagen!C46&gt;=0,Uitslagen!C46&lt;6,Uitslagen!C46&lt;&gt;"")</f>
        <v>0</v>
      </c>
      <c r="D46" s="25">
        <f>C46+AND(Uitslagen!D46&gt;=0,Uitslagen!D46&lt;6,Uitslagen!D46&lt;&gt;"")</f>
        <v>1</v>
      </c>
      <c r="E46" s="25">
        <f>D46+AND(Uitslagen!E46&gt;=0,Uitslagen!E46&lt;6,Uitslagen!E46&lt;&gt;"")</f>
        <v>2</v>
      </c>
      <c r="F46" s="25">
        <f>E46+AND(Uitslagen!F46&gt;=0,Uitslagen!F46&lt;6,Uitslagen!F46&lt;&gt;"")</f>
        <v>2</v>
      </c>
      <c r="G46" s="25">
        <f>F46+AND(Uitslagen!G46&gt;=0,Uitslagen!G46&lt;6,Uitslagen!G46&lt;&gt;"")</f>
        <v>2</v>
      </c>
      <c r="H46" s="25">
        <f>G46+AND(Uitslagen!H46&gt;=0,Uitslagen!H46&lt;6,Uitslagen!H46&lt;&gt;"")</f>
        <v>3</v>
      </c>
      <c r="I46" s="25">
        <f>H46+AND(Uitslagen!I46&gt;=0,Uitslagen!I46&lt;6,Uitslagen!I46&lt;&gt;"")</f>
        <v>3</v>
      </c>
      <c r="J46" s="25">
        <f>I46+AND(Uitslagen!J46&gt;=0,Uitslagen!J46&lt;6,Uitslagen!J46&lt;&gt;"")</f>
        <v>3</v>
      </c>
      <c r="K46" s="25">
        <f>J46+AND(Uitslagen!K46&gt;=0,Uitslagen!K46&lt;6,Uitslagen!K46&lt;&gt;"")</f>
        <v>3</v>
      </c>
      <c r="L46" s="25">
        <f>K46+AND(Uitslagen!L46&gt;=0,Uitslagen!L46&lt;6,Uitslagen!L46&lt;&gt;"")</f>
        <v>3</v>
      </c>
      <c r="M46" s="25">
        <f>L46+AND(Uitslagen!M46&gt;=0,Uitslagen!M46&lt;6,Uitslagen!M46&lt;&gt;"")</f>
        <v>3</v>
      </c>
      <c r="N46" s="25">
        <f>M46+AND(Uitslagen!N46&gt;=0,Uitslagen!N46&lt;6,Uitslagen!N46&lt;&gt;"")</f>
        <v>3</v>
      </c>
      <c r="O46" s="25">
        <f>N46+AND(Uitslagen!O46&gt;=0,Uitslagen!O46&lt;6,Uitslagen!O46&lt;&gt;"")</f>
        <v>3</v>
      </c>
      <c r="P46" s="25">
        <f>O46+AND(Uitslagen!P46&gt;=0,Uitslagen!P46&lt;6,Uitslagen!P46&lt;&gt;"")</f>
        <v>4</v>
      </c>
      <c r="Q46" s="25">
        <f>P46+AND(Uitslagen!Q46&gt;=0,Uitslagen!Q46&lt;6,Uitslagen!Q46&lt;&gt;"")</f>
        <v>4</v>
      </c>
      <c r="R46" s="25">
        <f>Q46+AND(Uitslagen!R46&gt;=0,Uitslagen!R46&lt;6,Uitslagen!R46&lt;&gt;"")</f>
        <v>4</v>
      </c>
      <c r="S46" s="25">
        <f>R46+AND(Uitslagen!S46&gt;=0,Uitslagen!S46&lt;6,Uitslagen!S46&lt;&gt;"")</f>
        <v>4</v>
      </c>
      <c r="T46" s="25">
        <f>S46+AND(Uitslagen!T46&gt;=0,Uitslagen!T46&lt;6,Uitslagen!T46&lt;&gt;"")</f>
        <v>5</v>
      </c>
      <c r="U46" s="25">
        <f>T46+AND(Uitslagen!U46&gt;=0,Uitslagen!U46&lt;6,Uitslagen!U46&lt;&gt;"")</f>
        <v>6</v>
      </c>
      <c r="V46" s="25">
        <f>U46+AND(Uitslagen!V46&gt;=0,Uitslagen!V46&lt;6,Uitslagen!V46&lt;&gt;"")</f>
        <v>6</v>
      </c>
      <c r="W46" s="25">
        <f>V46+AND(Uitslagen!W46&gt;=0,Uitslagen!W46&lt;6,Uitslagen!W46&lt;&gt;"")</f>
        <v>6</v>
      </c>
      <c r="X46" s="25">
        <f>W46+AND(Uitslagen!X46&gt;=0,Uitslagen!X46&lt;6,Uitslagen!X46&lt;&gt;"")</f>
        <v>6</v>
      </c>
      <c r="Y46" s="25">
        <f>X46+AND(Uitslagen!Y46&gt;=0,Uitslagen!Y46&lt;6,Uitslagen!Y46&lt;&gt;"")</f>
        <v>6</v>
      </c>
      <c r="Z46" s="25">
        <f>Y46+AND(Uitslagen!Z46&gt;=0,Uitslagen!Z46&lt;6,Uitslagen!Z46&lt;&gt;"")</f>
        <v>7</v>
      </c>
      <c r="AA46" s="25">
        <f>Z46+AND(Uitslagen!AA46&gt;=0,Uitslagen!AA46&lt;6,Uitslagen!AA46&lt;&gt;"")</f>
        <v>7</v>
      </c>
      <c r="AB46" s="25">
        <f>AA46+AND(Uitslagen!AB46&gt;=0,Uitslagen!AB46&lt;6,Uitslagen!AB46&lt;&gt;"")</f>
        <v>7</v>
      </c>
    </row>
    <row r="47" spans="1:28" x14ac:dyDescent="0.25">
      <c r="A47" s="278"/>
      <c r="B47" s="24" t="str">
        <f>Uitslagen!B47</f>
        <v>DE PLEZANTE HOEK</v>
      </c>
      <c r="C47" s="25">
        <f>0+AND(Uitslagen!C47&gt;=0,Uitslagen!C47&lt;6,Uitslagen!C47&lt;&gt;"")</f>
        <v>1</v>
      </c>
      <c r="D47" s="25">
        <f>C47+AND(Uitslagen!D47&gt;=0,Uitslagen!D47&lt;6,Uitslagen!D47&lt;&gt;"")</f>
        <v>2</v>
      </c>
      <c r="E47" s="25">
        <f>D47+AND(Uitslagen!E47&gt;=0,Uitslagen!E47&lt;6,Uitslagen!E47&lt;&gt;"")</f>
        <v>2</v>
      </c>
      <c r="F47" s="25">
        <f>E47+AND(Uitslagen!F47&gt;=0,Uitslagen!F47&lt;6,Uitslagen!F47&lt;&gt;"")</f>
        <v>2</v>
      </c>
      <c r="G47" s="25">
        <f>F47+AND(Uitslagen!G47&gt;=0,Uitslagen!G47&lt;6,Uitslagen!G47&lt;&gt;"")</f>
        <v>3</v>
      </c>
      <c r="H47" s="25">
        <f>G47+AND(Uitslagen!H47&gt;=0,Uitslagen!H47&lt;6,Uitslagen!H47&lt;&gt;"")</f>
        <v>4</v>
      </c>
      <c r="I47" s="25">
        <f>H47+AND(Uitslagen!I47&gt;=0,Uitslagen!I47&lt;6,Uitslagen!I47&lt;&gt;"")</f>
        <v>5</v>
      </c>
      <c r="J47" s="25">
        <f>I47+AND(Uitslagen!J47&gt;=0,Uitslagen!J47&lt;6,Uitslagen!J47&lt;&gt;"")</f>
        <v>5</v>
      </c>
      <c r="K47" s="25">
        <f>J47+AND(Uitslagen!K47&gt;=0,Uitslagen!K47&lt;6,Uitslagen!K47&lt;&gt;"")</f>
        <v>6</v>
      </c>
      <c r="L47" s="25">
        <f>K47+AND(Uitslagen!L47&gt;=0,Uitslagen!L47&lt;6,Uitslagen!L47&lt;&gt;"")</f>
        <v>7</v>
      </c>
      <c r="M47" s="25">
        <f>L47+AND(Uitslagen!M47&gt;=0,Uitslagen!M47&lt;6,Uitslagen!M47&lt;&gt;"")</f>
        <v>8</v>
      </c>
      <c r="N47" s="25">
        <f>M47+AND(Uitslagen!N47&gt;=0,Uitslagen!N47&lt;6,Uitslagen!N47&lt;&gt;"")</f>
        <v>9</v>
      </c>
      <c r="O47" s="25">
        <f>N47+AND(Uitslagen!O47&gt;=0,Uitslagen!O47&lt;6,Uitslagen!O47&lt;&gt;"")</f>
        <v>9</v>
      </c>
      <c r="P47" s="25">
        <f>O47+AND(Uitslagen!P47&gt;=0,Uitslagen!P47&lt;6,Uitslagen!P47&lt;&gt;"")</f>
        <v>10</v>
      </c>
      <c r="Q47" s="25">
        <f>P47+AND(Uitslagen!Q47&gt;=0,Uitslagen!Q47&lt;6,Uitslagen!Q47&lt;&gt;"")</f>
        <v>11</v>
      </c>
      <c r="R47" s="25">
        <f>Q47+AND(Uitslagen!R47&gt;=0,Uitslagen!R47&lt;6,Uitslagen!R47&lt;&gt;"")</f>
        <v>12</v>
      </c>
      <c r="S47" s="25">
        <f>R47+AND(Uitslagen!S47&gt;=0,Uitslagen!S47&lt;6,Uitslagen!S47&lt;&gt;"")</f>
        <v>13</v>
      </c>
      <c r="T47" s="25">
        <f>S47+AND(Uitslagen!T47&gt;=0,Uitslagen!T47&lt;6,Uitslagen!T47&lt;&gt;"")</f>
        <v>14</v>
      </c>
      <c r="U47" s="25">
        <f>T47+AND(Uitslagen!U47&gt;=0,Uitslagen!U47&lt;6,Uitslagen!U47&lt;&gt;"")</f>
        <v>15</v>
      </c>
      <c r="V47" s="25">
        <f>U47+AND(Uitslagen!V47&gt;=0,Uitslagen!V47&lt;6,Uitslagen!V47&lt;&gt;"")</f>
        <v>16</v>
      </c>
      <c r="W47" s="25">
        <f>V47+AND(Uitslagen!W47&gt;=0,Uitslagen!W47&lt;6,Uitslagen!W47&lt;&gt;"")</f>
        <v>16</v>
      </c>
      <c r="X47" s="25">
        <f>W47+AND(Uitslagen!X47&gt;=0,Uitslagen!X47&lt;6,Uitslagen!X47&lt;&gt;"")</f>
        <v>17</v>
      </c>
      <c r="Y47" s="25">
        <f>X47+AND(Uitslagen!Y47&gt;=0,Uitslagen!Y47&lt;6,Uitslagen!Y47&lt;&gt;"")</f>
        <v>18</v>
      </c>
      <c r="Z47" s="25">
        <f>Y47+AND(Uitslagen!Z47&gt;=0,Uitslagen!Z47&lt;6,Uitslagen!Z47&lt;&gt;"")</f>
        <v>18</v>
      </c>
      <c r="AA47" s="25">
        <f>Z47+AND(Uitslagen!AA47&gt;=0,Uitslagen!AA47&lt;6,Uitslagen!AA47&lt;&gt;"")</f>
        <v>19</v>
      </c>
      <c r="AB47" s="25">
        <f>AA47+AND(Uitslagen!AB47&gt;=0,Uitslagen!AB47&lt;6,Uitslagen!AB47&lt;&gt;"")</f>
        <v>19</v>
      </c>
    </row>
    <row r="48" spans="1:28" x14ac:dyDescent="0.25">
      <c r="A48" s="278"/>
      <c r="B48" s="24" t="str">
        <f>Uitslagen!B48</f>
        <v>DUVELBOYS</v>
      </c>
      <c r="C48" s="25">
        <f>0+AND(Uitslagen!C48&gt;=0,Uitslagen!C48&lt;6,Uitslagen!C48&lt;&gt;"")</f>
        <v>0</v>
      </c>
      <c r="D48" s="25">
        <f>C48+AND(Uitslagen!D48&gt;=0,Uitslagen!D48&lt;6,Uitslagen!D48&lt;&gt;"")</f>
        <v>1</v>
      </c>
      <c r="E48" s="25">
        <f>D48+AND(Uitslagen!E48&gt;=0,Uitslagen!E48&lt;6,Uitslagen!E48&lt;&gt;"")</f>
        <v>2</v>
      </c>
      <c r="F48" s="25">
        <f>E48+AND(Uitslagen!F48&gt;=0,Uitslagen!F48&lt;6,Uitslagen!F48&lt;&gt;"")</f>
        <v>3</v>
      </c>
      <c r="G48" s="25">
        <f>F48+AND(Uitslagen!G48&gt;=0,Uitslagen!G48&lt;6,Uitslagen!G48&lt;&gt;"")</f>
        <v>3</v>
      </c>
      <c r="H48" s="25">
        <f>G48+AND(Uitslagen!H48&gt;=0,Uitslagen!H48&lt;6,Uitslagen!H48&lt;&gt;"")</f>
        <v>3</v>
      </c>
      <c r="I48" s="25">
        <f>H48+AND(Uitslagen!I48&gt;=0,Uitslagen!I48&lt;6,Uitslagen!I48&lt;&gt;"")</f>
        <v>3</v>
      </c>
      <c r="J48" s="25">
        <f>I48+AND(Uitslagen!J48&gt;=0,Uitslagen!J48&lt;6,Uitslagen!J48&lt;&gt;"")</f>
        <v>3</v>
      </c>
      <c r="K48" s="25">
        <f>J48+AND(Uitslagen!K48&gt;=0,Uitslagen!K48&lt;6,Uitslagen!K48&lt;&gt;"")</f>
        <v>3</v>
      </c>
      <c r="L48" s="25">
        <f>K48+AND(Uitslagen!L48&gt;=0,Uitslagen!L48&lt;6,Uitslagen!L48&lt;&gt;"")</f>
        <v>3</v>
      </c>
      <c r="M48" s="25">
        <f>L48+AND(Uitslagen!M48&gt;=0,Uitslagen!M48&lt;6,Uitslagen!M48&lt;&gt;"")</f>
        <v>4</v>
      </c>
      <c r="N48" s="25">
        <f>M48+AND(Uitslagen!N48&gt;=0,Uitslagen!N48&lt;6,Uitslagen!N48&lt;&gt;"")</f>
        <v>5</v>
      </c>
      <c r="O48" s="25">
        <f>N48+AND(Uitslagen!O48&gt;=0,Uitslagen!O48&lt;6,Uitslagen!O48&lt;&gt;"")</f>
        <v>5</v>
      </c>
      <c r="P48" s="25">
        <f>O48+AND(Uitslagen!P48&gt;=0,Uitslagen!P48&lt;6,Uitslagen!P48&lt;&gt;"")</f>
        <v>5</v>
      </c>
      <c r="Q48" s="25">
        <f>P48+AND(Uitslagen!Q48&gt;=0,Uitslagen!Q48&lt;6,Uitslagen!Q48&lt;&gt;"")</f>
        <v>6</v>
      </c>
      <c r="R48" s="25">
        <f>Q48+AND(Uitslagen!R48&gt;=0,Uitslagen!R48&lt;6,Uitslagen!R48&lt;&gt;"")</f>
        <v>7</v>
      </c>
      <c r="S48" s="25">
        <f>R48+AND(Uitslagen!S48&gt;=0,Uitslagen!S48&lt;6,Uitslagen!S48&lt;&gt;"")</f>
        <v>7</v>
      </c>
      <c r="T48" s="25">
        <f>S48+AND(Uitslagen!T48&gt;=0,Uitslagen!T48&lt;6,Uitslagen!T48&lt;&gt;"")</f>
        <v>7</v>
      </c>
      <c r="U48" s="25">
        <f>T48+AND(Uitslagen!U48&gt;=0,Uitslagen!U48&lt;6,Uitslagen!U48&lt;&gt;"")</f>
        <v>7</v>
      </c>
      <c r="V48" s="25">
        <f>U48+AND(Uitslagen!V48&gt;=0,Uitslagen!V48&lt;6,Uitslagen!V48&lt;&gt;"")</f>
        <v>7</v>
      </c>
      <c r="W48" s="25">
        <f>V48+AND(Uitslagen!W48&gt;=0,Uitslagen!W48&lt;6,Uitslagen!W48&lt;&gt;"")</f>
        <v>7</v>
      </c>
      <c r="X48" s="25">
        <f>W48+AND(Uitslagen!X48&gt;=0,Uitslagen!X48&lt;6,Uitslagen!X48&lt;&gt;"")</f>
        <v>7</v>
      </c>
      <c r="Y48" s="25">
        <f>X48+AND(Uitslagen!Y48&gt;=0,Uitslagen!Y48&lt;6,Uitslagen!Y48&lt;&gt;"")</f>
        <v>8</v>
      </c>
      <c r="Z48" s="25">
        <f>Y48+AND(Uitslagen!Z48&gt;=0,Uitslagen!Z48&lt;6,Uitslagen!Z48&lt;&gt;"")</f>
        <v>8</v>
      </c>
      <c r="AA48" s="25">
        <f>Z48+AND(Uitslagen!AA48&gt;=0,Uitslagen!AA48&lt;6,Uitslagen!AA48&lt;&gt;"")</f>
        <v>8</v>
      </c>
      <c r="AB48" s="25">
        <f>AA48+AND(Uitslagen!AB48&gt;=0,Uitslagen!AB48&lt;6,Uitslagen!AB48&lt;&gt;"")</f>
        <v>8</v>
      </c>
    </row>
    <row r="49" spans="1:28" x14ac:dyDescent="0.25">
      <c r="A49" s="278"/>
      <c r="B49" s="24" t="str">
        <f>Uitslagen!B49</f>
        <v>FAUSSE KEU</v>
      </c>
      <c r="C49" s="25">
        <f>0+AND(Uitslagen!C49&gt;=0,Uitslagen!C49&lt;6,Uitslagen!C49&lt;&gt;"")</f>
        <v>0</v>
      </c>
      <c r="D49" s="25">
        <f>C49+AND(Uitslagen!D49&gt;=0,Uitslagen!D49&lt;6,Uitslagen!D49&lt;&gt;"")</f>
        <v>0</v>
      </c>
      <c r="E49" s="25">
        <f>D49+AND(Uitslagen!E49&gt;=0,Uitslagen!E49&lt;6,Uitslagen!E49&lt;&gt;"")</f>
        <v>1</v>
      </c>
      <c r="F49" s="25">
        <f>E49+AND(Uitslagen!F49&gt;=0,Uitslagen!F49&lt;6,Uitslagen!F49&lt;&gt;"")</f>
        <v>2</v>
      </c>
      <c r="G49" s="25">
        <f>F49+AND(Uitslagen!G49&gt;=0,Uitslagen!G49&lt;6,Uitslagen!G49&lt;&gt;"")</f>
        <v>3</v>
      </c>
      <c r="H49" s="25">
        <f>G49+AND(Uitslagen!H49&gt;=0,Uitslagen!H49&lt;6,Uitslagen!H49&lt;&gt;"")</f>
        <v>3</v>
      </c>
      <c r="I49" s="25">
        <f>H49+AND(Uitslagen!I49&gt;=0,Uitslagen!I49&lt;6,Uitslagen!I49&lt;&gt;"")</f>
        <v>4</v>
      </c>
      <c r="J49" s="25">
        <f>I49+AND(Uitslagen!J49&gt;=0,Uitslagen!J49&lt;6,Uitslagen!J49&lt;&gt;"")</f>
        <v>4</v>
      </c>
      <c r="K49" s="25">
        <f>J49+AND(Uitslagen!K49&gt;=0,Uitslagen!K49&lt;6,Uitslagen!K49&lt;&gt;"")</f>
        <v>5</v>
      </c>
      <c r="L49" s="25">
        <f>K49+AND(Uitslagen!L49&gt;=0,Uitslagen!L49&lt;6,Uitslagen!L49&lt;&gt;"")</f>
        <v>5</v>
      </c>
      <c r="M49" s="25">
        <f>L49+AND(Uitslagen!M49&gt;=0,Uitslagen!M49&lt;6,Uitslagen!M49&lt;&gt;"")</f>
        <v>6</v>
      </c>
      <c r="N49" s="25">
        <f>M49+AND(Uitslagen!N49&gt;=0,Uitslagen!N49&lt;6,Uitslagen!N49&lt;&gt;"")</f>
        <v>7</v>
      </c>
      <c r="O49" s="25">
        <f>N49+AND(Uitslagen!O49&gt;=0,Uitslagen!O49&lt;6,Uitslagen!O49&lt;&gt;"")</f>
        <v>7</v>
      </c>
      <c r="P49" s="25">
        <f>O49+AND(Uitslagen!P49&gt;=0,Uitslagen!P49&lt;6,Uitslagen!P49&lt;&gt;"")</f>
        <v>7</v>
      </c>
      <c r="Q49" s="25">
        <f>P49+AND(Uitslagen!Q49&gt;=0,Uitslagen!Q49&lt;6,Uitslagen!Q49&lt;&gt;"")</f>
        <v>7</v>
      </c>
      <c r="R49" s="25">
        <f>Q49+AND(Uitslagen!R49&gt;=0,Uitslagen!R49&lt;6,Uitslagen!R49&lt;&gt;"")</f>
        <v>7</v>
      </c>
      <c r="S49" s="25">
        <f>R49+AND(Uitslagen!S49&gt;=0,Uitslagen!S49&lt;6,Uitslagen!S49&lt;&gt;"")</f>
        <v>8</v>
      </c>
      <c r="T49" s="25">
        <f>S49+AND(Uitslagen!T49&gt;=0,Uitslagen!T49&lt;6,Uitslagen!T49&lt;&gt;"")</f>
        <v>8</v>
      </c>
      <c r="U49" s="25">
        <f>T49+AND(Uitslagen!U49&gt;=0,Uitslagen!U49&lt;6,Uitslagen!U49&lt;&gt;"")</f>
        <v>8</v>
      </c>
      <c r="V49" s="25">
        <f>U49+AND(Uitslagen!V49&gt;=0,Uitslagen!V49&lt;6,Uitslagen!V49&lt;&gt;"")</f>
        <v>9</v>
      </c>
      <c r="W49" s="25">
        <f>V49+AND(Uitslagen!W49&gt;=0,Uitslagen!W49&lt;6,Uitslagen!W49&lt;&gt;"")</f>
        <v>9</v>
      </c>
      <c r="X49" s="25">
        <f>W49+AND(Uitslagen!X49&gt;=0,Uitslagen!X49&lt;6,Uitslagen!X49&lt;&gt;"")</f>
        <v>10</v>
      </c>
      <c r="Y49" s="25">
        <f>X49+AND(Uitslagen!Y49&gt;=0,Uitslagen!Y49&lt;6,Uitslagen!Y49&lt;&gt;"")</f>
        <v>11</v>
      </c>
      <c r="Z49" s="25">
        <f>Y49+AND(Uitslagen!Z49&gt;=0,Uitslagen!Z49&lt;6,Uitslagen!Z49&lt;&gt;"")</f>
        <v>12</v>
      </c>
      <c r="AA49" s="25">
        <f>Z49+AND(Uitslagen!AA49&gt;=0,Uitslagen!AA49&lt;6,Uitslagen!AA49&lt;&gt;"")</f>
        <v>12</v>
      </c>
      <c r="AB49" s="25">
        <f>AA49+AND(Uitslagen!AB49&gt;=0,Uitslagen!AB49&lt;6,Uitslagen!AB49&lt;&gt;"")</f>
        <v>12</v>
      </c>
    </row>
    <row r="50" spans="1:28" x14ac:dyDescent="0.25">
      <c r="A50" s="278"/>
      <c r="B50" s="24" t="str">
        <f>Uitslagen!B50</f>
        <v>HET WIEL 2</v>
      </c>
      <c r="C50" s="25">
        <f>0+AND(Uitslagen!C50&gt;=0,Uitslagen!C50&lt;6,Uitslagen!C50&lt;&gt;"")</f>
        <v>0</v>
      </c>
      <c r="D50" s="25">
        <f>C50+AND(Uitslagen!D50&gt;=0,Uitslagen!D50&lt;6,Uitslagen!D50&lt;&gt;"")</f>
        <v>1</v>
      </c>
      <c r="E50" s="25">
        <f>D50+AND(Uitslagen!E50&gt;=0,Uitslagen!E50&lt;6,Uitslagen!E50&lt;&gt;"")</f>
        <v>1</v>
      </c>
      <c r="F50" s="25">
        <f>E50+AND(Uitslagen!F50&gt;=0,Uitslagen!F50&lt;6,Uitslagen!F50&lt;&gt;"")</f>
        <v>1</v>
      </c>
      <c r="G50" s="25">
        <f>F50+AND(Uitslagen!G50&gt;=0,Uitslagen!G50&lt;6,Uitslagen!G50&lt;&gt;"")</f>
        <v>1</v>
      </c>
      <c r="H50" s="25">
        <f>G50+AND(Uitslagen!H50&gt;=0,Uitslagen!H50&lt;6,Uitslagen!H50&lt;&gt;"")</f>
        <v>1</v>
      </c>
      <c r="I50" s="25">
        <f>H50+AND(Uitslagen!I50&gt;=0,Uitslagen!I50&lt;6,Uitslagen!I50&lt;&gt;"")</f>
        <v>2</v>
      </c>
      <c r="J50" s="25">
        <f>I50+AND(Uitslagen!J50&gt;=0,Uitslagen!J50&lt;6,Uitslagen!J50&lt;&gt;"")</f>
        <v>2</v>
      </c>
      <c r="K50" s="25">
        <f>J50+AND(Uitslagen!K50&gt;=0,Uitslagen!K50&lt;6,Uitslagen!K50&lt;&gt;"")</f>
        <v>2</v>
      </c>
      <c r="L50" s="25">
        <f>K50+AND(Uitslagen!L50&gt;=0,Uitslagen!L50&lt;6,Uitslagen!L50&lt;&gt;"")</f>
        <v>2</v>
      </c>
      <c r="M50" s="25">
        <f>L50+AND(Uitslagen!M50&gt;=0,Uitslagen!M50&lt;6,Uitslagen!M50&lt;&gt;"")</f>
        <v>2</v>
      </c>
      <c r="N50" s="25">
        <f>M50+AND(Uitslagen!N50&gt;=0,Uitslagen!N50&lt;6,Uitslagen!N50&lt;&gt;"")</f>
        <v>2</v>
      </c>
      <c r="O50" s="25">
        <f>N50+AND(Uitslagen!O50&gt;=0,Uitslagen!O50&lt;6,Uitslagen!O50&lt;&gt;"")</f>
        <v>2</v>
      </c>
      <c r="P50" s="25">
        <f>O50+AND(Uitslagen!P50&gt;=0,Uitslagen!P50&lt;6,Uitslagen!P50&lt;&gt;"")</f>
        <v>2</v>
      </c>
      <c r="Q50" s="25">
        <f>P50+AND(Uitslagen!Q50&gt;=0,Uitslagen!Q50&lt;6,Uitslagen!Q50&lt;&gt;"")</f>
        <v>2</v>
      </c>
      <c r="R50" s="25">
        <f>Q50+AND(Uitslagen!R50&gt;=0,Uitslagen!R50&lt;6,Uitslagen!R50&lt;&gt;"")</f>
        <v>2</v>
      </c>
      <c r="S50" s="25">
        <f>R50+AND(Uitslagen!S50&gt;=0,Uitslagen!S50&lt;6,Uitslagen!S50&lt;&gt;"")</f>
        <v>3</v>
      </c>
      <c r="T50" s="25">
        <f>S50+AND(Uitslagen!T50&gt;=0,Uitslagen!T50&lt;6,Uitslagen!T50&lt;&gt;"")</f>
        <v>3</v>
      </c>
      <c r="U50" s="25">
        <f>T50+AND(Uitslagen!U50&gt;=0,Uitslagen!U50&lt;6,Uitslagen!U50&lt;&gt;"")</f>
        <v>3</v>
      </c>
      <c r="V50" s="25">
        <f>U50+AND(Uitslagen!V50&gt;=0,Uitslagen!V50&lt;6,Uitslagen!V50&lt;&gt;"")</f>
        <v>4</v>
      </c>
      <c r="W50" s="25">
        <f>V50+AND(Uitslagen!W50&gt;=0,Uitslagen!W50&lt;6,Uitslagen!W50&lt;&gt;"")</f>
        <v>4</v>
      </c>
      <c r="X50" s="25">
        <f>W50+AND(Uitslagen!X50&gt;=0,Uitslagen!X50&lt;6,Uitslagen!X50&lt;&gt;"")</f>
        <v>5</v>
      </c>
      <c r="Y50" s="25">
        <f>X50+AND(Uitslagen!Y50&gt;=0,Uitslagen!Y50&lt;6,Uitslagen!Y50&lt;&gt;"")</f>
        <v>5</v>
      </c>
      <c r="Z50" s="25">
        <f>Y50+AND(Uitslagen!Z50&gt;=0,Uitslagen!Z50&lt;6,Uitslagen!Z50&lt;&gt;"")</f>
        <v>5</v>
      </c>
      <c r="AA50" s="25">
        <f>Z50+AND(Uitslagen!AA50&gt;=0,Uitslagen!AA50&lt;6,Uitslagen!AA50&lt;&gt;"")</f>
        <v>5</v>
      </c>
      <c r="AB50" s="25">
        <f>AA50+AND(Uitslagen!AB50&gt;=0,Uitslagen!AB50&lt;6,Uitslagen!AB50&lt;&gt;"")</f>
        <v>5</v>
      </c>
    </row>
    <row r="51" spans="1:28" x14ac:dyDescent="0.25">
      <c r="A51" s="278"/>
      <c r="B51" s="24" t="str">
        <f>Uitslagen!B51</f>
        <v>KA 3</v>
      </c>
      <c r="C51" s="25">
        <f>0+AND(Uitslagen!C51&gt;=0,Uitslagen!C51&lt;6,Uitslagen!C51&lt;&gt;"")</f>
        <v>1</v>
      </c>
      <c r="D51" s="25">
        <f>C51+AND(Uitslagen!D51&gt;=0,Uitslagen!D51&lt;6,Uitslagen!D51&lt;&gt;"")</f>
        <v>2</v>
      </c>
      <c r="E51" s="25">
        <f>D51+AND(Uitslagen!E51&gt;=0,Uitslagen!E51&lt;6,Uitslagen!E51&lt;&gt;"")</f>
        <v>3</v>
      </c>
      <c r="F51" s="25">
        <f>E51+AND(Uitslagen!F51&gt;=0,Uitslagen!F51&lt;6,Uitslagen!F51&lt;&gt;"")</f>
        <v>4</v>
      </c>
      <c r="G51" s="25">
        <f>F51+AND(Uitslagen!G51&gt;=0,Uitslagen!G51&lt;6,Uitslagen!G51&lt;&gt;"")</f>
        <v>4</v>
      </c>
      <c r="H51" s="25">
        <f>G51+AND(Uitslagen!H51&gt;=0,Uitslagen!H51&lt;6,Uitslagen!H51&lt;&gt;"")</f>
        <v>5</v>
      </c>
      <c r="I51" s="25">
        <f>H51+AND(Uitslagen!I51&gt;=0,Uitslagen!I51&lt;6,Uitslagen!I51&lt;&gt;"")</f>
        <v>6</v>
      </c>
      <c r="J51" s="25">
        <f>I51+AND(Uitslagen!J51&gt;=0,Uitslagen!J51&lt;6,Uitslagen!J51&lt;&gt;"")</f>
        <v>6</v>
      </c>
      <c r="K51" s="25">
        <f>J51+AND(Uitslagen!K51&gt;=0,Uitslagen!K51&lt;6,Uitslagen!K51&lt;&gt;"")</f>
        <v>6</v>
      </c>
      <c r="L51" s="25">
        <f>K51+AND(Uitslagen!L51&gt;=0,Uitslagen!L51&lt;6,Uitslagen!L51&lt;&gt;"")</f>
        <v>7</v>
      </c>
      <c r="M51" s="25">
        <f>L51+AND(Uitslagen!M51&gt;=0,Uitslagen!M51&lt;6,Uitslagen!M51&lt;&gt;"")</f>
        <v>8</v>
      </c>
      <c r="N51" s="25">
        <f>M51+AND(Uitslagen!N51&gt;=0,Uitslagen!N51&lt;6,Uitslagen!N51&lt;&gt;"")</f>
        <v>8</v>
      </c>
      <c r="O51" s="25">
        <f>N51+AND(Uitslagen!O51&gt;=0,Uitslagen!O51&lt;6,Uitslagen!O51&lt;&gt;"")</f>
        <v>8</v>
      </c>
      <c r="P51" s="25">
        <f>O51+AND(Uitslagen!P51&gt;=0,Uitslagen!P51&lt;6,Uitslagen!P51&lt;&gt;"")</f>
        <v>8</v>
      </c>
      <c r="Q51" s="25">
        <f>P51+AND(Uitslagen!Q51&gt;=0,Uitslagen!Q51&lt;6,Uitslagen!Q51&lt;&gt;"")</f>
        <v>9</v>
      </c>
      <c r="R51" s="25">
        <f>Q51+AND(Uitslagen!R51&gt;=0,Uitslagen!R51&lt;6,Uitslagen!R51&lt;&gt;"")</f>
        <v>10</v>
      </c>
      <c r="S51" s="25">
        <f>R51+AND(Uitslagen!S51&gt;=0,Uitslagen!S51&lt;6,Uitslagen!S51&lt;&gt;"")</f>
        <v>10</v>
      </c>
      <c r="T51" s="25">
        <f>S51+AND(Uitslagen!T51&gt;=0,Uitslagen!T51&lt;6,Uitslagen!T51&lt;&gt;"")</f>
        <v>11</v>
      </c>
      <c r="U51" s="25">
        <f>T51+AND(Uitslagen!U51&gt;=0,Uitslagen!U51&lt;6,Uitslagen!U51&lt;&gt;"")</f>
        <v>12</v>
      </c>
      <c r="V51" s="25">
        <f>U51+AND(Uitslagen!V51&gt;=0,Uitslagen!V51&lt;6,Uitslagen!V51&lt;&gt;"")</f>
        <v>13</v>
      </c>
      <c r="W51" s="25">
        <f>V51+AND(Uitslagen!W51&gt;=0,Uitslagen!W51&lt;6,Uitslagen!W51&lt;&gt;"")</f>
        <v>13</v>
      </c>
      <c r="X51" s="25">
        <f>W51+AND(Uitslagen!X51&gt;=0,Uitslagen!X51&lt;6,Uitslagen!X51&lt;&gt;"")</f>
        <v>13</v>
      </c>
      <c r="Y51" s="25">
        <f>X51+AND(Uitslagen!Y51&gt;=0,Uitslagen!Y51&lt;6,Uitslagen!Y51&lt;&gt;"")</f>
        <v>14</v>
      </c>
      <c r="Z51" s="25">
        <f>Y51+AND(Uitslagen!Z51&gt;=0,Uitslagen!Z51&lt;6,Uitslagen!Z51&lt;&gt;"")</f>
        <v>15</v>
      </c>
      <c r="AA51" s="25">
        <f>Z51+AND(Uitslagen!AA51&gt;=0,Uitslagen!AA51&lt;6,Uitslagen!AA51&lt;&gt;"")</f>
        <v>15</v>
      </c>
      <c r="AB51" s="25">
        <f>AA51+AND(Uitslagen!AB51&gt;=0,Uitslagen!AB51&lt;6,Uitslagen!AB51&lt;&gt;"")</f>
        <v>15</v>
      </c>
    </row>
    <row r="52" spans="1:28" x14ac:dyDescent="0.25">
      <c r="A52" s="278"/>
      <c r="B52" s="24" t="str">
        <f>Uitslagen!B52</f>
        <v>KALFORT SPORTIF 5</v>
      </c>
      <c r="C52" s="25">
        <f>0+AND(Uitslagen!C52&gt;=0,Uitslagen!C52&lt;6,Uitslagen!C52&lt;&gt;"")</f>
        <v>1</v>
      </c>
      <c r="D52" s="25">
        <f>C52+AND(Uitslagen!D52&gt;=0,Uitslagen!D52&lt;6,Uitslagen!D52&lt;&gt;"")</f>
        <v>1</v>
      </c>
      <c r="E52" s="25">
        <f>D52+AND(Uitslagen!E52&gt;=0,Uitslagen!E52&lt;6,Uitslagen!E52&lt;&gt;"")</f>
        <v>1</v>
      </c>
      <c r="F52" s="25">
        <f>E52+AND(Uitslagen!F52&gt;=0,Uitslagen!F52&lt;6,Uitslagen!F52&lt;&gt;"")</f>
        <v>2</v>
      </c>
      <c r="G52" s="25">
        <f>F52+AND(Uitslagen!G52&gt;=0,Uitslagen!G52&lt;6,Uitslagen!G52&lt;&gt;"")</f>
        <v>2</v>
      </c>
      <c r="H52" s="25">
        <f>G52+AND(Uitslagen!H52&gt;=0,Uitslagen!H52&lt;6,Uitslagen!H52&lt;&gt;"")</f>
        <v>2</v>
      </c>
      <c r="I52" s="25">
        <f>H52+AND(Uitslagen!I52&gt;=0,Uitslagen!I52&lt;6,Uitslagen!I52&lt;&gt;"")</f>
        <v>2</v>
      </c>
      <c r="J52" s="25">
        <f>I52+AND(Uitslagen!J52&gt;=0,Uitslagen!J52&lt;6,Uitslagen!J52&lt;&gt;"")</f>
        <v>2</v>
      </c>
      <c r="K52" s="25">
        <f>J52+AND(Uitslagen!K52&gt;=0,Uitslagen!K52&lt;6,Uitslagen!K52&lt;&gt;"")</f>
        <v>3</v>
      </c>
      <c r="L52" s="25">
        <f>K52+AND(Uitslagen!L52&gt;=0,Uitslagen!L52&lt;6,Uitslagen!L52&lt;&gt;"")</f>
        <v>4</v>
      </c>
      <c r="M52" s="25">
        <f>L52+AND(Uitslagen!M52&gt;=0,Uitslagen!M52&lt;6,Uitslagen!M52&lt;&gt;"")</f>
        <v>4</v>
      </c>
      <c r="N52" s="25">
        <f>M52+AND(Uitslagen!N52&gt;=0,Uitslagen!N52&lt;6,Uitslagen!N52&lt;&gt;"")</f>
        <v>4</v>
      </c>
      <c r="O52" s="25">
        <f>N52+AND(Uitslagen!O52&gt;=0,Uitslagen!O52&lt;6,Uitslagen!O52&lt;&gt;"")</f>
        <v>4</v>
      </c>
      <c r="P52" s="25">
        <f>O52+AND(Uitslagen!P52&gt;=0,Uitslagen!P52&lt;6,Uitslagen!P52&lt;&gt;"")</f>
        <v>5</v>
      </c>
      <c r="Q52" s="25">
        <f>P52+AND(Uitslagen!Q52&gt;=0,Uitslagen!Q52&lt;6,Uitslagen!Q52&lt;&gt;"")</f>
        <v>6</v>
      </c>
      <c r="R52" s="25">
        <f>Q52+AND(Uitslagen!R52&gt;=0,Uitslagen!R52&lt;6,Uitslagen!R52&lt;&gt;"")</f>
        <v>7</v>
      </c>
      <c r="S52" s="25">
        <f>R52+AND(Uitslagen!S52&gt;=0,Uitslagen!S52&lt;6,Uitslagen!S52&lt;&gt;"")</f>
        <v>8</v>
      </c>
      <c r="T52" s="25">
        <f>S52+AND(Uitslagen!T52&gt;=0,Uitslagen!T52&lt;6,Uitslagen!T52&lt;&gt;"")</f>
        <v>9</v>
      </c>
      <c r="U52" s="25">
        <f>T52+AND(Uitslagen!U52&gt;=0,Uitslagen!U52&lt;6,Uitslagen!U52&lt;&gt;"")</f>
        <v>9</v>
      </c>
      <c r="V52" s="25">
        <f>U52+AND(Uitslagen!V52&gt;=0,Uitslagen!V52&lt;6,Uitslagen!V52&lt;&gt;"")</f>
        <v>9</v>
      </c>
      <c r="W52" s="25">
        <f>V52+AND(Uitslagen!W52&gt;=0,Uitslagen!W52&lt;6,Uitslagen!W52&lt;&gt;"")</f>
        <v>9</v>
      </c>
      <c r="X52" s="25">
        <f>W52+AND(Uitslagen!X52&gt;=0,Uitslagen!X52&lt;6,Uitslagen!X52&lt;&gt;"")</f>
        <v>10</v>
      </c>
      <c r="Y52" s="25">
        <f>X52+AND(Uitslagen!Y52&gt;=0,Uitslagen!Y52&lt;6,Uitslagen!Y52&lt;&gt;"")</f>
        <v>11</v>
      </c>
      <c r="Z52" s="25">
        <f>Y52+AND(Uitslagen!Z52&gt;=0,Uitslagen!Z52&lt;6,Uitslagen!Z52&lt;&gt;"")</f>
        <v>11</v>
      </c>
      <c r="AA52" s="25">
        <f>Z52+AND(Uitslagen!AA52&gt;=0,Uitslagen!AA52&lt;6,Uitslagen!AA52&lt;&gt;"")</f>
        <v>12</v>
      </c>
      <c r="AB52" s="25">
        <f>AA52+AND(Uitslagen!AB52&gt;=0,Uitslagen!AB52&lt;6,Uitslagen!AB52&lt;&gt;"")</f>
        <v>12</v>
      </c>
    </row>
    <row r="53" spans="1:28" x14ac:dyDescent="0.25">
      <c r="A53" s="278"/>
      <c r="B53" s="24" t="str">
        <f>Uitslagen!B53</f>
        <v>KALFORT SPORTIF 6</v>
      </c>
      <c r="C53" s="25">
        <f>0+AND(Uitslagen!C53&gt;=0,Uitslagen!C53&lt;6,Uitslagen!C53&lt;&gt;"")</f>
        <v>0</v>
      </c>
      <c r="D53" s="25">
        <f>C53+AND(Uitslagen!D53&gt;=0,Uitslagen!D53&lt;6,Uitslagen!D53&lt;&gt;"")</f>
        <v>0</v>
      </c>
      <c r="E53" s="25">
        <f>D53+AND(Uitslagen!E53&gt;=0,Uitslagen!E53&lt;6,Uitslagen!E53&lt;&gt;"")</f>
        <v>0</v>
      </c>
      <c r="F53" s="25">
        <f>E53+AND(Uitslagen!F53&gt;=0,Uitslagen!F53&lt;6,Uitslagen!F53&lt;&gt;"")</f>
        <v>0</v>
      </c>
      <c r="G53" s="25">
        <f>F53+AND(Uitslagen!G53&gt;=0,Uitslagen!G53&lt;6,Uitslagen!G53&lt;&gt;"")</f>
        <v>1</v>
      </c>
      <c r="H53" s="25">
        <f>G53+AND(Uitslagen!H53&gt;=0,Uitslagen!H53&lt;6,Uitslagen!H53&lt;&gt;"")</f>
        <v>1</v>
      </c>
      <c r="I53" s="25">
        <f>H53+AND(Uitslagen!I53&gt;=0,Uitslagen!I53&lt;6,Uitslagen!I53&lt;&gt;"")</f>
        <v>1</v>
      </c>
      <c r="J53" s="25">
        <f>I53+AND(Uitslagen!J53&gt;=0,Uitslagen!J53&lt;6,Uitslagen!J53&lt;&gt;"")</f>
        <v>1</v>
      </c>
      <c r="K53" s="25">
        <f>J53+AND(Uitslagen!K53&gt;=0,Uitslagen!K53&lt;6,Uitslagen!K53&lt;&gt;"")</f>
        <v>2</v>
      </c>
      <c r="L53" s="25">
        <f>K53+AND(Uitslagen!L53&gt;=0,Uitslagen!L53&lt;6,Uitslagen!L53&lt;&gt;"")</f>
        <v>2</v>
      </c>
      <c r="M53" s="25">
        <f>L53+AND(Uitslagen!M53&gt;=0,Uitslagen!M53&lt;6,Uitslagen!M53&lt;&gt;"")</f>
        <v>3</v>
      </c>
      <c r="N53" s="25">
        <f>M53+AND(Uitslagen!N53&gt;=0,Uitslagen!N53&lt;6,Uitslagen!N53&lt;&gt;"")</f>
        <v>3</v>
      </c>
      <c r="O53" s="25">
        <f>N53+AND(Uitslagen!O53&gt;=0,Uitslagen!O53&lt;6,Uitslagen!O53&lt;&gt;"")</f>
        <v>3</v>
      </c>
      <c r="P53" s="25">
        <f>O53+AND(Uitslagen!P53&gt;=0,Uitslagen!P53&lt;6,Uitslagen!P53&lt;&gt;"")</f>
        <v>3</v>
      </c>
      <c r="Q53" s="25">
        <f>P53+AND(Uitslagen!Q53&gt;=0,Uitslagen!Q53&lt;6,Uitslagen!Q53&lt;&gt;"")</f>
        <v>3</v>
      </c>
      <c r="R53" s="25">
        <f>Q53+AND(Uitslagen!R53&gt;=0,Uitslagen!R53&lt;6,Uitslagen!R53&lt;&gt;"")</f>
        <v>3</v>
      </c>
      <c r="S53" s="25">
        <f>R53+AND(Uitslagen!S53&gt;=0,Uitslagen!S53&lt;6,Uitslagen!S53&lt;&gt;"")</f>
        <v>3</v>
      </c>
      <c r="T53" s="25">
        <f>S53+AND(Uitslagen!T53&gt;=0,Uitslagen!T53&lt;6,Uitslagen!T53&lt;&gt;"")</f>
        <v>4</v>
      </c>
      <c r="U53" s="25">
        <f>T53+AND(Uitslagen!U53&gt;=0,Uitslagen!U53&lt;6,Uitslagen!U53&lt;&gt;"")</f>
        <v>4</v>
      </c>
      <c r="V53" s="25">
        <f>U53+AND(Uitslagen!V53&gt;=0,Uitslagen!V53&lt;6,Uitslagen!V53&lt;&gt;"")</f>
        <v>4</v>
      </c>
      <c r="W53" s="25">
        <f>V53+AND(Uitslagen!W53&gt;=0,Uitslagen!W53&lt;6,Uitslagen!W53&lt;&gt;"")</f>
        <v>4</v>
      </c>
      <c r="X53" s="25">
        <f>W53+AND(Uitslagen!X53&gt;=0,Uitslagen!X53&lt;6,Uitslagen!X53&lt;&gt;"")</f>
        <v>5</v>
      </c>
      <c r="Y53" s="25">
        <f>X53+AND(Uitslagen!Y53&gt;=0,Uitslagen!Y53&lt;6,Uitslagen!Y53&lt;&gt;"")</f>
        <v>5</v>
      </c>
      <c r="Z53" s="25">
        <f>Y53+AND(Uitslagen!Z53&gt;=0,Uitslagen!Z53&lt;6,Uitslagen!Z53&lt;&gt;"")</f>
        <v>5</v>
      </c>
      <c r="AA53" s="25">
        <f>Z53+AND(Uitslagen!AA53&gt;=0,Uitslagen!AA53&lt;6,Uitslagen!AA53&lt;&gt;"")</f>
        <v>6</v>
      </c>
      <c r="AB53" s="25">
        <f>AA53+AND(Uitslagen!AB53&gt;=0,Uitslagen!AB53&lt;6,Uitslagen!AB53&lt;&gt;"")</f>
        <v>6</v>
      </c>
    </row>
    <row r="54" spans="1:28" x14ac:dyDescent="0.25">
      <c r="A54" s="278"/>
      <c r="B54" s="24" t="str">
        <f>Uitslagen!B54</f>
        <v>STAPPES</v>
      </c>
      <c r="C54" s="25">
        <f>0+AND(Uitslagen!C54&gt;=0,Uitslagen!C54&lt;6,Uitslagen!C54&lt;&gt;"")</f>
        <v>1</v>
      </c>
      <c r="D54" s="25">
        <f>C54+AND(Uitslagen!D54&gt;=0,Uitslagen!D54&lt;6,Uitslagen!D54&lt;&gt;"")</f>
        <v>1</v>
      </c>
      <c r="E54" s="25">
        <f>D54+AND(Uitslagen!E54&gt;=0,Uitslagen!E54&lt;6,Uitslagen!E54&lt;&gt;"")</f>
        <v>1</v>
      </c>
      <c r="F54" s="25">
        <f>E54+AND(Uitslagen!F54&gt;=0,Uitslagen!F54&lt;6,Uitslagen!F54&lt;&gt;"")</f>
        <v>1</v>
      </c>
      <c r="G54" s="25">
        <f>F54+AND(Uitslagen!G54&gt;=0,Uitslagen!G54&lt;6,Uitslagen!G54&lt;&gt;"")</f>
        <v>2</v>
      </c>
      <c r="H54" s="25">
        <f>G54+AND(Uitslagen!H54&gt;=0,Uitslagen!H54&lt;6,Uitslagen!H54&lt;&gt;"")</f>
        <v>3</v>
      </c>
      <c r="I54" s="25">
        <f>H54+AND(Uitslagen!I54&gt;=0,Uitslagen!I54&lt;6,Uitslagen!I54&lt;&gt;"")</f>
        <v>4</v>
      </c>
      <c r="J54" s="25">
        <f>I54+AND(Uitslagen!J54&gt;=0,Uitslagen!J54&lt;6,Uitslagen!J54&lt;&gt;"")</f>
        <v>4</v>
      </c>
      <c r="K54" s="25">
        <f>J54+AND(Uitslagen!K54&gt;=0,Uitslagen!K54&lt;6,Uitslagen!K54&lt;&gt;"")</f>
        <v>5</v>
      </c>
      <c r="L54" s="25">
        <f>K54+AND(Uitslagen!L54&gt;=0,Uitslagen!L54&lt;6,Uitslagen!L54&lt;&gt;"")</f>
        <v>5</v>
      </c>
      <c r="M54" s="25">
        <f>L54+AND(Uitslagen!M54&gt;=0,Uitslagen!M54&lt;6,Uitslagen!M54&lt;&gt;"")</f>
        <v>5</v>
      </c>
      <c r="N54" s="25">
        <f>M54+AND(Uitslagen!N54&gt;=0,Uitslagen!N54&lt;6,Uitslagen!N54&lt;&gt;"")</f>
        <v>5</v>
      </c>
      <c r="O54" s="25">
        <f>N54+AND(Uitslagen!O54&gt;=0,Uitslagen!O54&lt;6,Uitslagen!O54&lt;&gt;"")</f>
        <v>5</v>
      </c>
      <c r="P54" s="25">
        <f>O54+AND(Uitslagen!P54&gt;=0,Uitslagen!P54&lt;6,Uitslagen!P54&lt;&gt;"")</f>
        <v>6</v>
      </c>
      <c r="Q54" s="25">
        <f>P54+AND(Uitslagen!Q54&gt;=0,Uitslagen!Q54&lt;6,Uitslagen!Q54&lt;&gt;"")</f>
        <v>6</v>
      </c>
      <c r="R54" s="25">
        <f>Q54+AND(Uitslagen!R54&gt;=0,Uitslagen!R54&lt;6,Uitslagen!R54&lt;&gt;"")</f>
        <v>7</v>
      </c>
      <c r="S54" s="25">
        <f>R54+AND(Uitslagen!S54&gt;=0,Uitslagen!S54&lt;6,Uitslagen!S54&lt;&gt;"")</f>
        <v>7</v>
      </c>
      <c r="T54" s="25">
        <f>S54+AND(Uitslagen!T54&gt;=0,Uitslagen!T54&lt;6,Uitslagen!T54&lt;&gt;"")</f>
        <v>7</v>
      </c>
      <c r="U54" s="25">
        <f>T54+AND(Uitslagen!U54&gt;=0,Uitslagen!U54&lt;6,Uitslagen!U54&lt;&gt;"")</f>
        <v>8</v>
      </c>
      <c r="V54" s="25">
        <f>U54+AND(Uitslagen!V54&gt;=0,Uitslagen!V54&lt;6,Uitslagen!V54&lt;&gt;"")</f>
        <v>9</v>
      </c>
      <c r="W54" s="25">
        <f>V54+AND(Uitslagen!W54&gt;=0,Uitslagen!W54&lt;6,Uitslagen!W54&lt;&gt;"")</f>
        <v>9</v>
      </c>
      <c r="X54" s="25">
        <f>W54+AND(Uitslagen!X54&gt;=0,Uitslagen!X54&lt;6,Uitslagen!X54&lt;&gt;"")</f>
        <v>9</v>
      </c>
      <c r="Y54" s="25">
        <f>X54+AND(Uitslagen!Y54&gt;=0,Uitslagen!Y54&lt;6,Uitslagen!Y54&lt;&gt;"")</f>
        <v>10</v>
      </c>
      <c r="Z54" s="25">
        <f>Y54+AND(Uitslagen!Z54&gt;=0,Uitslagen!Z54&lt;6,Uitslagen!Z54&lt;&gt;"")</f>
        <v>10</v>
      </c>
      <c r="AA54" s="25">
        <f>Z54+AND(Uitslagen!AA54&gt;=0,Uitslagen!AA54&lt;6,Uitslagen!AA54&lt;&gt;"")</f>
        <v>11</v>
      </c>
      <c r="AB54" s="25">
        <f>AA54+AND(Uitslagen!AB54&gt;=0,Uitslagen!AB54&lt;6,Uitslagen!AB54&lt;&gt;"")</f>
        <v>11</v>
      </c>
    </row>
    <row r="55" spans="1:28" x14ac:dyDescent="0.25">
      <c r="A55" s="278"/>
      <c r="B55" s="24" t="str">
        <f>Uitslagen!B55</f>
        <v>TEN DORPE 4</v>
      </c>
      <c r="C55" s="25">
        <f>0+AND(Uitslagen!C55&gt;=0,Uitslagen!C55&lt;6,Uitslagen!C55&lt;&gt;"")</f>
        <v>0</v>
      </c>
      <c r="D55" s="25">
        <f>C55+AND(Uitslagen!D55&gt;=0,Uitslagen!D55&lt;6,Uitslagen!D55&lt;&gt;"")</f>
        <v>0</v>
      </c>
      <c r="E55" s="25">
        <f>D55+AND(Uitslagen!E55&gt;=0,Uitslagen!E55&lt;6,Uitslagen!E55&lt;&gt;"")</f>
        <v>1</v>
      </c>
      <c r="F55" s="25">
        <f>E55+AND(Uitslagen!F55&gt;=0,Uitslagen!F55&lt;6,Uitslagen!F55&lt;&gt;"")</f>
        <v>1</v>
      </c>
      <c r="G55" s="25">
        <f>F55+AND(Uitslagen!G55&gt;=0,Uitslagen!G55&lt;6,Uitslagen!G55&lt;&gt;"")</f>
        <v>1</v>
      </c>
      <c r="H55" s="25">
        <f>G55+AND(Uitslagen!H55&gt;=0,Uitslagen!H55&lt;6,Uitslagen!H55&lt;&gt;"")</f>
        <v>1</v>
      </c>
      <c r="I55" s="25">
        <f>H55+AND(Uitslagen!I55&gt;=0,Uitslagen!I55&lt;6,Uitslagen!I55&lt;&gt;"")</f>
        <v>1</v>
      </c>
      <c r="J55" s="25">
        <f>I55+AND(Uitslagen!J55&gt;=0,Uitslagen!J55&lt;6,Uitslagen!J55&lt;&gt;"")</f>
        <v>1</v>
      </c>
      <c r="K55" s="25">
        <f>J55+AND(Uitslagen!K55&gt;=0,Uitslagen!K55&lt;6,Uitslagen!K55&lt;&gt;"")</f>
        <v>1</v>
      </c>
      <c r="L55" s="25">
        <f>K55+AND(Uitslagen!L55&gt;=0,Uitslagen!L55&lt;6,Uitslagen!L55&lt;&gt;"")</f>
        <v>2</v>
      </c>
      <c r="M55" s="25">
        <f>L55+AND(Uitslagen!M55&gt;=0,Uitslagen!M55&lt;6,Uitslagen!M55&lt;&gt;"")</f>
        <v>2</v>
      </c>
      <c r="N55" s="25">
        <f>M55+AND(Uitslagen!N55&gt;=0,Uitslagen!N55&lt;6,Uitslagen!N55&lt;&gt;"")</f>
        <v>2</v>
      </c>
      <c r="O55" s="25">
        <f>N55+AND(Uitslagen!O55&gt;=0,Uitslagen!O55&lt;6,Uitslagen!O55&lt;&gt;"")</f>
        <v>2</v>
      </c>
      <c r="P55" s="25">
        <f>O55+AND(Uitslagen!P55&gt;=0,Uitslagen!P55&lt;6,Uitslagen!P55&lt;&gt;"")</f>
        <v>2</v>
      </c>
      <c r="Q55" s="25">
        <f>P55+AND(Uitslagen!Q55&gt;=0,Uitslagen!Q55&lt;6,Uitslagen!Q55&lt;&gt;"")</f>
        <v>2</v>
      </c>
      <c r="R55" s="25">
        <f>Q55+AND(Uitslagen!R55&gt;=0,Uitslagen!R55&lt;6,Uitslagen!R55&lt;&gt;"")</f>
        <v>3</v>
      </c>
      <c r="S55" s="25">
        <f>R55+AND(Uitslagen!S55&gt;=0,Uitslagen!S55&lt;6,Uitslagen!S55&lt;&gt;"")</f>
        <v>3</v>
      </c>
      <c r="T55" s="25">
        <f>S55+AND(Uitslagen!T55&gt;=0,Uitslagen!T55&lt;6,Uitslagen!T55&lt;&gt;"")</f>
        <v>3</v>
      </c>
      <c r="U55" s="25">
        <f>T55+AND(Uitslagen!U55&gt;=0,Uitslagen!U55&lt;6,Uitslagen!U55&lt;&gt;"")</f>
        <v>3</v>
      </c>
      <c r="V55" s="25">
        <f>U55+AND(Uitslagen!V55&gt;=0,Uitslagen!V55&lt;6,Uitslagen!V55&lt;&gt;"")</f>
        <v>3</v>
      </c>
      <c r="W55" s="25">
        <f>V55+AND(Uitslagen!W55&gt;=0,Uitslagen!W55&lt;6,Uitslagen!W55&lt;&gt;"")</f>
        <v>3</v>
      </c>
      <c r="X55" s="25">
        <f>W55+AND(Uitslagen!X55&gt;=0,Uitslagen!X55&lt;6,Uitslagen!X55&lt;&gt;"")</f>
        <v>3</v>
      </c>
      <c r="Y55" s="25">
        <f>X55+AND(Uitslagen!Y55&gt;=0,Uitslagen!Y55&lt;6,Uitslagen!Y55&lt;&gt;"")</f>
        <v>3</v>
      </c>
      <c r="Z55" s="25">
        <f>Y55+AND(Uitslagen!Z55&gt;=0,Uitslagen!Z55&lt;6,Uitslagen!Z55&lt;&gt;"")</f>
        <v>3</v>
      </c>
      <c r="AA55" s="25">
        <f>Z55+AND(Uitslagen!AA55&gt;=0,Uitslagen!AA55&lt;6,Uitslagen!AA55&lt;&gt;"")</f>
        <v>3</v>
      </c>
      <c r="AB55" s="25">
        <f>AA55+AND(Uitslagen!AB55&gt;=0,Uitslagen!AB55&lt;6,Uitslagen!AB55&lt;&gt;"")</f>
        <v>3</v>
      </c>
    </row>
  </sheetData>
  <mergeCells count="4">
    <mergeCell ref="A2:A15"/>
    <mergeCell ref="A17:A29"/>
    <mergeCell ref="A31:A42"/>
    <mergeCell ref="A44:A5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2:AB55"/>
  <sheetViews>
    <sheetView topLeftCell="A26" workbookViewId="0">
      <selection activeCell="L36" sqref="L36"/>
    </sheetView>
  </sheetViews>
  <sheetFormatPr defaultColWidth="9.109375" defaultRowHeight="13.2" x14ac:dyDescent="0.25"/>
  <cols>
    <col min="1" max="1" width="5.109375" style="21" customWidth="1"/>
    <col min="2" max="2" width="19.6640625" style="21" bestFit="1" customWidth="1"/>
    <col min="3" max="28" width="4.33203125" style="21" customWidth="1"/>
    <col min="29" max="16384" width="9.109375" style="21"/>
  </cols>
  <sheetData>
    <row r="2" spans="1:28" ht="12.75" customHeight="1" x14ac:dyDescent="0.25">
      <c r="A2" s="278" t="str">
        <f>Uitslagen!A2</f>
        <v>ERE</v>
      </c>
      <c r="B2" s="24" t="str">
        <f>Uitslagen!B2</f>
        <v>BLACK BOYS 1</v>
      </c>
      <c r="C2" s="25">
        <f>Uitslagen!C2</f>
        <v>8</v>
      </c>
      <c r="D2" s="25">
        <f>IF(ISNUMBER(C2),C2,0)+IF(Uitslagen!D2=" ",0,Uitslagen!D2)</f>
        <v>8</v>
      </c>
      <c r="E2" s="25">
        <f>D2+IF(Uitslagen!E2=" ",0,Uitslagen!E2)</f>
        <v>17</v>
      </c>
      <c r="F2" s="25">
        <f>E2+IF(Uitslagen!F2=" ",0,Uitslagen!F2)</f>
        <v>26</v>
      </c>
      <c r="G2" s="25">
        <f>F2+IF(Uitslagen!G2=" ",0,Uitslagen!G2)</f>
        <v>34</v>
      </c>
      <c r="H2" s="25">
        <f>G2+IF(Uitslagen!H2=" ",0,Uitslagen!H2)</f>
        <v>45</v>
      </c>
      <c r="I2" s="25">
        <f>H2+IF(Uitslagen!I2=" ",0,Uitslagen!I2)</f>
        <v>54</v>
      </c>
      <c r="J2" s="25">
        <f>I2+IF(Uitslagen!J2=" ",0,Uitslagen!J2)</f>
        <v>61</v>
      </c>
      <c r="K2" s="25">
        <f>J2+IF(Uitslagen!K2=" ",0,Uitslagen!K2)</f>
        <v>70</v>
      </c>
      <c r="L2" s="25">
        <f>K2+IF(Uitslagen!L2=" ",0,Uitslagen!L2)</f>
        <v>79</v>
      </c>
      <c r="M2" s="25">
        <f>L2+IF(Uitslagen!M2=" ",0,Uitslagen!M2)</f>
        <v>86</v>
      </c>
      <c r="N2" s="25">
        <f>M2+IF(Uitslagen!N2=" ",0,Uitslagen!N2)</f>
        <v>93</v>
      </c>
      <c r="O2" s="25">
        <f>N2+IF(Uitslagen!O2=" ",0,Uitslagen!O2)</f>
        <v>99</v>
      </c>
      <c r="P2" s="25">
        <f>O2+IF(Uitslagen!P2=" ",0,Uitslagen!P2)</f>
        <v>104</v>
      </c>
      <c r="Q2" s="25">
        <f>P2+IF(Uitslagen!Q2=" ",0,Uitslagen!Q2)</f>
        <v>104</v>
      </c>
      <c r="R2" s="25">
        <f>Q2+IF(Uitslagen!R2=" ",0,Uitslagen!R2)</f>
        <v>111</v>
      </c>
      <c r="S2" s="25">
        <f>R2+IF(Uitslagen!S2=" ",0,Uitslagen!S2)</f>
        <v>122</v>
      </c>
      <c r="T2" s="25">
        <f>S2+IF(Uitslagen!T2=" ",0,Uitslagen!T2)</f>
        <v>131</v>
      </c>
      <c r="U2" s="25">
        <f>T2+IF(Uitslagen!U2=" ",0,Uitslagen!U2)</f>
        <v>138</v>
      </c>
      <c r="V2" s="25">
        <f>U2+IF(Uitslagen!V2=" ",0,Uitslagen!V2)</f>
        <v>146</v>
      </c>
      <c r="W2" s="25">
        <f>V2+IF(Uitslagen!W2=" ",0,Uitslagen!W2)</f>
        <v>156</v>
      </c>
      <c r="X2" s="25">
        <f>W2+IF(Uitslagen!X2=" ",0,Uitslagen!X2)</f>
        <v>162</v>
      </c>
      <c r="Y2" s="25">
        <f>X2+IF(Uitslagen!Y2=" ",0,Uitslagen!Y2)</f>
        <v>172</v>
      </c>
      <c r="Z2" s="25">
        <f>Y2+IF(Uitslagen!Z2=" ",0,Uitslagen!Z2)</f>
        <v>179</v>
      </c>
      <c r="AA2" s="25">
        <f>Z2+IF(Uitslagen!AA2=" ",0,Uitslagen!AA2)</f>
        <v>186</v>
      </c>
      <c r="AB2" s="25">
        <f>AA2+IF(Uitslagen!AB2=" ",0,Uitslagen!AB2)</f>
        <v>190</v>
      </c>
    </row>
    <row r="3" spans="1:28" x14ac:dyDescent="0.25">
      <c r="A3" s="278"/>
      <c r="B3" s="24" t="str">
        <f>Uitslagen!B3</f>
        <v>BLACK BOYS 2</v>
      </c>
      <c r="C3" s="25">
        <f>Uitslagen!C3</f>
        <v>9</v>
      </c>
      <c r="D3" s="25">
        <f>IF(ISNUMBER(C3),C3,0)+IF(Uitslagen!D3=" ",0,Uitslagen!D3)</f>
        <v>16</v>
      </c>
      <c r="E3" s="25">
        <f>D3+IF(Uitslagen!E3=" ",0,Uitslagen!E3)</f>
        <v>19</v>
      </c>
      <c r="F3" s="25">
        <f>E3+IF(Uitslagen!F3=" ",0,Uitslagen!F3)</f>
        <v>27</v>
      </c>
      <c r="G3" s="25">
        <f>F3+IF(Uitslagen!G3=" ",0,Uitslagen!G3)</f>
        <v>35</v>
      </c>
      <c r="H3" s="25">
        <f>G3+IF(Uitslagen!H3=" ",0,Uitslagen!H3)</f>
        <v>35</v>
      </c>
      <c r="I3" s="25">
        <f>H3+IF(Uitslagen!I3=" ",0,Uitslagen!I3)</f>
        <v>42</v>
      </c>
      <c r="J3" s="25">
        <f>I3+IF(Uitslagen!J3=" ",0,Uitslagen!J3)</f>
        <v>53</v>
      </c>
      <c r="K3" s="25">
        <f>J3+IF(Uitslagen!K3=" ",0,Uitslagen!K3)</f>
        <v>63</v>
      </c>
      <c r="L3" s="25">
        <f>K3+IF(Uitslagen!L3=" ",0,Uitslagen!L3)</f>
        <v>66</v>
      </c>
      <c r="M3" s="25">
        <f>L3+IF(Uitslagen!M3=" ",0,Uitslagen!M3)</f>
        <v>70</v>
      </c>
      <c r="N3" s="25">
        <f>M3+IF(Uitslagen!N3=" ",0,Uitslagen!N3)</f>
        <v>79</v>
      </c>
      <c r="O3" s="25">
        <f>N3+IF(Uitslagen!O3=" ",0,Uitslagen!O3)</f>
        <v>88</v>
      </c>
      <c r="P3" s="25">
        <f>O3+IF(Uitslagen!P3=" ",0,Uitslagen!P3)</f>
        <v>96</v>
      </c>
      <c r="Q3" s="25">
        <f>P3+IF(Uitslagen!Q3=" ",0,Uitslagen!Q3)</f>
        <v>106</v>
      </c>
      <c r="R3" s="25">
        <f>Q3+IF(Uitslagen!R3=" ",0,Uitslagen!R3)</f>
        <v>111</v>
      </c>
      <c r="S3" s="25">
        <f>R3+IF(Uitslagen!S3=" ",0,Uitslagen!S3)</f>
        <v>115</v>
      </c>
      <c r="T3" s="25">
        <f>S3+IF(Uitslagen!T3=" ",0,Uitslagen!T3)</f>
        <v>125</v>
      </c>
      <c r="U3" s="25">
        <f>T3+IF(Uitslagen!U3=" ",0,Uitslagen!U3)</f>
        <v>125</v>
      </c>
      <c r="V3" s="25">
        <f>U3+IF(Uitslagen!V3=" ",0,Uitslagen!V3)</f>
        <v>130</v>
      </c>
      <c r="W3" s="25">
        <f>V3+IF(Uitslagen!W3=" ",0,Uitslagen!W3)</f>
        <v>139</v>
      </c>
      <c r="X3" s="25">
        <f>W3+IF(Uitslagen!X3=" ",0,Uitslagen!X3)</f>
        <v>149</v>
      </c>
      <c r="Y3" s="25">
        <f>X3+IF(Uitslagen!Y3=" ",0,Uitslagen!Y3)</f>
        <v>156</v>
      </c>
      <c r="Z3" s="25">
        <f>Y3+IF(Uitslagen!Z3=" ",0,Uitslagen!Z3)</f>
        <v>162</v>
      </c>
      <c r="AA3" s="25">
        <f>Z3+IF(Uitslagen!AA3=" ",0,Uitslagen!AA3)</f>
        <v>169</v>
      </c>
      <c r="AB3" s="25">
        <f>AA3+IF(Uitslagen!AB3=" ",0,Uitslagen!AB3)</f>
        <v>178</v>
      </c>
    </row>
    <row r="4" spans="1:28" x14ac:dyDescent="0.25">
      <c r="A4" s="278"/>
      <c r="B4" s="24" t="str">
        <f>Uitslagen!B4</f>
        <v>DE PLEKKERS</v>
      </c>
      <c r="C4" s="25">
        <f>Uitslagen!C4</f>
        <v>2</v>
      </c>
      <c r="D4" s="25">
        <f>IF(ISNUMBER(C4),C4,0)+IF(Uitslagen!D4=" ",0,Uitslagen!D4)</f>
        <v>7</v>
      </c>
      <c r="E4" s="25">
        <f>D4+IF(Uitslagen!E4=" ",0,Uitslagen!E4)</f>
        <v>10</v>
      </c>
      <c r="F4" s="25">
        <f>E4+IF(Uitslagen!F4=" ",0,Uitslagen!F4)</f>
        <v>14</v>
      </c>
      <c r="G4" s="25">
        <f>F4+IF(Uitslagen!G4=" ",0,Uitslagen!G4)</f>
        <v>17</v>
      </c>
      <c r="H4" s="25">
        <f>G4+IF(Uitslagen!H4=" ",0,Uitslagen!H4)</f>
        <v>18</v>
      </c>
      <c r="I4" s="25">
        <f>H4+IF(Uitslagen!I4=" ",0,Uitslagen!I4)</f>
        <v>18</v>
      </c>
      <c r="J4" s="25">
        <f>I4+IF(Uitslagen!J4=" ",0,Uitslagen!J4)</f>
        <v>21</v>
      </c>
      <c r="K4" s="25">
        <f>J4+IF(Uitslagen!K4=" ",0,Uitslagen!K4)</f>
        <v>23</v>
      </c>
      <c r="L4" s="25">
        <f>K4+IF(Uitslagen!L4=" ",0,Uitslagen!L4)</f>
        <v>26</v>
      </c>
      <c r="M4" s="25">
        <f>L4+IF(Uitslagen!M4=" ",0,Uitslagen!M4)</f>
        <v>27</v>
      </c>
      <c r="N4" s="25">
        <f>M4+IF(Uitslagen!N4=" ",0,Uitslagen!N4)</f>
        <v>32</v>
      </c>
      <c r="O4" s="25">
        <f>N4+IF(Uitslagen!O4=" ",0,Uitslagen!O4)</f>
        <v>36</v>
      </c>
      <c r="P4" s="25">
        <f>O4+IF(Uitslagen!P4=" ",0,Uitslagen!P4)</f>
        <v>38</v>
      </c>
      <c r="Q4" s="25">
        <f>P4+IF(Uitslagen!Q4=" ",0,Uitslagen!Q4)</f>
        <v>42</v>
      </c>
      <c r="R4" s="25">
        <f>Q4+IF(Uitslagen!R4=" ",0,Uitslagen!R4)</f>
        <v>49</v>
      </c>
      <c r="S4" s="25">
        <f>R4+IF(Uitslagen!S4=" ",0,Uitslagen!S4)</f>
        <v>55</v>
      </c>
      <c r="T4" s="25">
        <f>S4+IF(Uitslagen!T4=" ",0,Uitslagen!T4)</f>
        <v>62</v>
      </c>
      <c r="U4" s="25">
        <f>T4+IF(Uitslagen!U4=" ",0,Uitslagen!U4)</f>
        <v>67</v>
      </c>
      <c r="V4" s="25">
        <f>U4+IF(Uitslagen!V4=" ",0,Uitslagen!V4)</f>
        <v>67</v>
      </c>
      <c r="W4" s="25">
        <f>V4+IF(Uitslagen!W4=" ",0,Uitslagen!W4)</f>
        <v>71</v>
      </c>
      <c r="X4" s="25">
        <f>W4+IF(Uitslagen!X4=" ",0,Uitslagen!X4)</f>
        <v>73</v>
      </c>
      <c r="Y4" s="25">
        <f>X4+IF(Uitslagen!Y4=" ",0,Uitslagen!Y4)</f>
        <v>75</v>
      </c>
      <c r="Z4" s="25">
        <f>Y4+IF(Uitslagen!Z4=" ",0,Uitslagen!Z4)</f>
        <v>77</v>
      </c>
      <c r="AA4" s="25">
        <f>Z4+IF(Uitslagen!AA4=" ",0,Uitslagen!AA4)</f>
        <v>81</v>
      </c>
      <c r="AB4" s="25">
        <f>AA4+IF(Uitslagen!AB4=" ",0,Uitslagen!AB4)</f>
        <v>83</v>
      </c>
    </row>
    <row r="5" spans="1:28" x14ac:dyDescent="0.25">
      <c r="A5" s="278"/>
      <c r="B5" s="24" t="str">
        <f>Uitslagen!B5</f>
        <v>DE SLOEBERS 1</v>
      </c>
      <c r="C5" s="25">
        <f>Uitslagen!C5</f>
        <v>7</v>
      </c>
      <c r="D5" s="25">
        <f>IF(ISNUMBER(C5),C5,0)+IF(Uitslagen!D5=" ",0,Uitslagen!D5)</f>
        <v>12</v>
      </c>
      <c r="E5" s="25">
        <f>D5+IF(Uitslagen!E5=" ",0,Uitslagen!E5)</f>
        <v>21</v>
      </c>
      <c r="F5" s="25">
        <f>E5+IF(Uitslagen!F5=" ",0,Uitslagen!F5)</f>
        <v>27</v>
      </c>
      <c r="G5" s="25">
        <f>F5+IF(Uitslagen!G5=" ",0,Uitslagen!G5)</f>
        <v>34</v>
      </c>
      <c r="H5" s="25">
        <f>G5+IF(Uitslagen!H5=" ",0,Uitslagen!H5)</f>
        <v>42</v>
      </c>
      <c r="I5" s="25">
        <f>H5+IF(Uitslagen!I5=" ",0,Uitslagen!I5)</f>
        <v>45</v>
      </c>
      <c r="J5" s="25">
        <f>I5+IF(Uitslagen!J5=" ",0,Uitslagen!J5)</f>
        <v>48</v>
      </c>
      <c r="K5" s="25">
        <f>J5+IF(Uitslagen!K5=" ",0,Uitslagen!K5)</f>
        <v>57</v>
      </c>
      <c r="L5" s="25">
        <f>K5+IF(Uitslagen!L5=" ",0,Uitslagen!L5)</f>
        <v>64</v>
      </c>
      <c r="M5" s="25">
        <f>L5+IF(Uitslagen!M5=" ",0,Uitslagen!M5)</f>
        <v>68</v>
      </c>
      <c r="N5" s="25">
        <f>M5+IF(Uitslagen!N5=" ",0,Uitslagen!N5)</f>
        <v>73</v>
      </c>
      <c r="O5" s="25">
        <f>N5+IF(Uitslagen!O5=" ",0,Uitslagen!O5)</f>
        <v>73</v>
      </c>
      <c r="P5" s="25">
        <f>O5+IF(Uitslagen!P5=" ",0,Uitslagen!P5)</f>
        <v>81</v>
      </c>
      <c r="Q5" s="25">
        <f>P5+IF(Uitslagen!Q5=" ",0,Uitslagen!Q5)</f>
        <v>83</v>
      </c>
      <c r="R5" s="25">
        <f>Q5+IF(Uitslagen!R5=" ",0,Uitslagen!R5)</f>
        <v>88</v>
      </c>
      <c r="S5" s="25">
        <f>R5+IF(Uitslagen!S5=" ",0,Uitslagen!S5)</f>
        <v>92</v>
      </c>
      <c r="T5" s="25">
        <f>S5+IF(Uitslagen!T5=" ",0,Uitslagen!T5)</f>
        <v>100</v>
      </c>
      <c r="U5" s="25">
        <f>T5+IF(Uitslagen!U5=" ",0,Uitslagen!U5)</f>
        <v>107</v>
      </c>
      <c r="V5" s="25">
        <f>U5+IF(Uitslagen!V5=" ",0,Uitslagen!V5)</f>
        <v>111</v>
      </c>
      <c r="W5" s="25">
        <f>V5+IF(Uitslagen!W5=" ",0,Uitslagen!W5)</f>
        <v>117</v>
      </c>
      <c r="X5" s="25">
        <f>W5+IF(Uitslagen!X5=" ",0,Uitslagen!X5)</f>
        <v>126</v>
      </c>
      <c r="Y5" s="25">
        <f>X5+IF(Uitslagen!Y5=" ",0,Uitslagen!Y5)</f>
        <v>130</v>
      </c>
      <c r="Z5" s="25">
        <f>Y5+IF(Uitslagen!Z5=" ",0,Uitslagen!Z5)</f>
        <v>138</v>
      </c>
      <c r="AA5" s="25">
        <f>Z5+IF(Uitslagen!AA5=" ",0,Uitslagen!AA5)</f>
        <v>143</v>
      </c>
      <c r="AB5" s="25">
        <f>AA5+IF(Uitslagen!AB5=" ",0,Uitslagen!AB5)</f>
        <v>143</v>
      </c>
    </row>
    <row r="6" spans="1:28" x14ac:dyDescent="0.25">
      <c r="A6" s="278"/>
      <c r="B6" s="24" t="str">
        <f>Uitslagen!B6</f>
        <v>DE SPLINTERS 1</v>
      </c>
      <c r="C6" s="25">
        <f>Uitslagen!C6</f>
        <v>6</v>
      </c>
      <c r="D6" s="25">
        <f>IF(ISNUMBER(C6),C6,0)+IF(Uitslagen!D6=" ",0,Uitslagen!D6)</f>
        <v>10</v>
      </c>
      <c r="E6" s="25">
        <f>D6+IF(Uitslagen!E6=" ",0,Uitslagen!E6)</f>
        <v>19</v>
      </c>
      <c r="F6" s="25">
        <f>E6+IF(Uitslagen!F6=" ",0,Uitslagen!F6)</f>
        <v>19</v>
      </c>
      <c r="G6" s="25">
        <f>F6+IF(Uitslagen!G6=" ",0,Uitslagen!G6)</f>
        <v>22</v>
      </c>
      <c r="H6" s="25">
        <f>G6+IF(Uitslagen!H6=" ",0,Uitslagen!H6)</f>
        <v>29</v>
      </c>
      <c r="I6" s="25">
        <f>H6+IF(Uitslagen!I6=" ",0,Uitslagen!I6)</f>
        <v>39</v>
      </c>
      <c r="J6" s="25">
        <f>I6+IF(Uitslagen!J6=" ",0,Uitslagen!J6)</f>
        <v>48</v>
      </c>
      <c r="K6" s="25">
        <f>J6+IF(Uitslagen!K6=" ",0,Uitslagen!K6)</f>
        <v>51</v>
      </c>
      <c r="L6" s="25">
        <f>K6+IF(Uitslagen!L6=" ",0,Uitslagen!L6)</f>
        <v>56</v>
      </c>
      <c r="M6" s="25">
        <f>L6+IF(Uitslagen!M6=" ",0,Uitslagen!M6)</f>
        <v>64</v>
      </c>
      <c r="N6" s="25">
        <f>M6+IF(Uitslagen!N6=" ",0,Uitslagen!N6)</f>
        <v>69</v>
      </c>
      <c r="O6" s="25">
        <f>N6+IF(Uitslagen!O6=" ",0,Uitslagen!O6)</f>
        <v>74</v>
      </c>
      <c r="P6" s="25">
        <f>O6+IF(Uitslagen!P6=" ",0,Uitslagen!P6)</f>
        <v>78</v>
      </c>
      <c r="Q6" s="25">
        <f>P6+IF(Uitslagen!Q6=" ",0,Uitslagen!Q6)</f>
        <v>85</v>
      </c>
      <c r="R6" s="25">
        <f>Q6+IF(Uitslagen!R6=" ",0,Uitslagen!R6)</f>
        <v>93</v>
      </c>
      <c r="S6" s="25">
        <f>R6+IF(Uitslagen!S6=" ",0,Uitslagen!S6)</f>
        <v>93</v>
      </c>
      <c r="T6" s="25">
        <f>S6+IF(Uitslagen!T6=" ",0,Uitslagen!T6)</f>
        <v>100</v>
      </c>
      <c r="U6" s="25">
        <f>T6+IF(Uitslagen!U6=" ",0,Uitslagen!U6)</f>
        <v>107</v>
      </c>
      <c r="V6" s="25">
        <f>U6+IF(Uitslagen!V6=" ",0,Uitslagen!V6)</f>
        <v>116</v>
      </c>
      <c r="W6" s="25">
        <f>V6+IF(Uitslagen!W6=" ",0,Uitslagen!W6)</f>
        <v>124</v>
      </c>
      <c r="X6" s="25">
        <f>W6+IF(Uitslagen!X6=" ",0,Uitslagen!X6)</f>
        <v>130</v>
      </c>
      <c r="Y6" s="25">
        <f>X6+IF(Uitslagen!Y6=" ",0,Uitslagen!Y6)</f>
        <v>138</v>
      </c>
      <c r="Z6" s="25">
        <f>Y6+IF(Uitslagen!Z6=" ",0,Uitslagen!Z6)</f>
        <v>144</v>
      </c>
      <c r="AA6" s="25">
        <f>Z6+IF(Uitslagen!AA6=" ",0,Uitslagen!AA6)</f>
        <v>151</v>
      </c>
      <c r="AB6" s="25">
        <f>AA6+IF(Uitslagen!AB6=" ",0,Uitslagen!AB6)</f>
        <v>158</v>
      </c>
    </row>
    <row r="7" spans="1:28" x14ac:dyDescent="0.25">
      <c r="A7" s="278"/>
      <c r="B7" s="24" t="str">
        <f>Uitslagen!B7</f>
        <v>DEN TIGHEL 1</v>
      </c>
      <c r="C7" s="25">
        <f>Uitslagen!C7</f>
        <v>10</v>
      </c>
      <c r="D7" s="25">
        <f>IF(ISNUMBER(C7),C7,0)+IF(Uitslagen!D7=" ",0,Uitslagen!D7)</f>
        <v>18</v>
      </c>
      <c r="E7" s="25">
        <f>D7+IF(Uitslagen!E7=" ",0,Uitslagen!E7)</f>
        <v>26</v>
      </c>
      <c r="F7" s="25">
        <f>E7+IF(Uitslagen!F7=" ",0,Uitslagen!F7)</f>
        <v>35</v>
      </c>
      <c r="G7" s="25">
        <f>F7+IF(Uitslagen!G7=" ",0,Uitslagen!G7)</f>
        <v>44</v>
      </c>
      <c r="H7" s="25">
        <f>G7+IF(Uitslagen!H7=" ",0,Uitslagen!H7)</f>
        <v>50</v>
      </c>
      <c r="I7" s="25">
        <f>H7+IF(Uitslagen!I7=" ",0,Uitslagen!I7)</f>
        <v>59</v>
      </c>
      <c r="J7" s="25">
        <f>I7+IF(Uitslagen!J7=" ",0,Uitslagen!J7)</f>
        <v>64</v>
      </c>
      <c r="K7" s="25">
        <f>J7+IF(Uitslagen!K7=" ",0,Uitslagen!K7)</f>
        <v>72</v>
      </c>
      <c r="L7" s="25">
        <f>K7+IF(Uitslagen!L7=" ",0,Uitslagen!L7)</f>
        <v>81</v>
      </c>
      <c r="M7" s="25">
        <f>L7+IF(Uitslagen!M7=" ",0,Uitslagen!M7)</f>
        <v>81</v>
      </c>
      <c r="N7" s="25">
        <f>M7+IF(Uitslagen!N7=" ",0,Uitslagen!N7)</f>
        <v>86</v>
      </c>
      <c r="O7" s="25">
        <f>N7+IF(Uitslagen!O7=" ",0,Uitslagen!O7)</f>
        <v>92</v>
      </c>
      <c r="P7" s="25">
        <f>O7+IF(Uitslagen!P7=" ",0,Uitslagen!P7)</f>
        <v>102</v>
      </c>
      <c r="Q7" s="25">
        <f>P7+IF(Uitslagen!Q7=" ",0,Uitslagen!Q7)</f>
        <v>111</v>
      </c>
      <c r="R7" s="25">
        <f>Q7+IF(Uitslagen!R7=" ",0,Uitslagen!R7)</f>
        <v>118</v>
      </c>
      <c r="S7" s="25">
        <f>R7+IF(Uitslagen!S7=" ",0,Uitslagen!S7)</f>
        <v>127</v>
      </c>
      <c r="T7" s="25">
        <f>S7+IF(Uitslagen!T7=" ",0,Uitslagen!T7)</f>
        <v>132</v>
      </c>
      <c r="U7" s="25">
        <f>T7+IF(Uitslagen!U7=" ",0,Uitslagen!U7)</f>
        <v>142</v>
      </c>
      <c r="V7" s="25">
        <f>U7+IF(Uitslagen!V7=" ",0,Uitslagen!V7)</f>
        <v>150</v>
      </c>
      <c r="W7" s="25">
        <f>V7+IF(Uitslagen!W7=" ",0,Uitslagen!W7)</f>
        <v>162</v>
      </c>
      <c r="X7" s="25">
        <f>W7+IF(Uitslagen!X7=" ",0,Uitslagen!X7)</f>
        <v>172</v>
      </c>
      <c r="Y7" s="25">
        <f>X7+IF(Uitslagen!Y7=" ",0,Uitslagen!Y7)</f>
        <v>177</v>
      </c>
      <c r="Z7" s="25">
        <f>Y7+IF(Uitslagen!Z7=" ",0,Uitslagen!Z7)</f>
        <v>177</v>
      </c>
      <c r="AA7" s="25">
        <f>Z7+IF(Uitslagen!AA7=" ",0,Uitslagen!AA7)</f>
        <v>184</v>
      </c>
      <c r="AB7" s="25">
        <f>AA7+IF(Uitslagen!AB7=" ",0,Uitslagen!AB7)</f>
        <v>192</v>
      </c>
    </row>
    <row r="8" spans="1:28" x14ac:dyDescent="0.25">
      <c r="A8" s="278"/>
      <c r="B8" s="24" t="str">
        <f>Uitslagen!B8</f>
        <v>ELITE</v>
      </c>
      <c r="C8" s="25">
        <f>Uitslagen!C8</f>
        <v>6</v>
      </c>
      <c r="D8" s="25">
        <f>IF(ISNUMBER(C8),C8,0)+IF(Uitslagen!D8=" ",0,Uitslagen!D8)</f>
        <v>13</v>
      </c>
      <c r="E8" s="25">
        <f>D8+IF(Uitslagen!E8=" ",0,Uitslagen!E8)</f>
        <v>17</v>
      </c>
      <c r="F8" s="25">
        <f>E8+IF(Uitslagen!F8=" ",0,Uitslagen!F8)</f>
        <v>23</v>
      </c>
      <c r="G8" s="25">
        <f>F8+IF(Uitslagen!G8=" ",0,Uitslagen!G8)</f>
        <v>27</v>
      </c>
      <c r="H8" s="25">
        <f>G8+IF(Uitslagen!H8=" ",0,Uitslagen!H8)</f>
        <v>31</v>
      </c>
      <c r="I8" s="25">
        <f>H8+IF(Uitslagen!I8=" ",0,Uitslagen!I8)</f>
        <v>37</v>
      </c>
      <c r="J8" s="25">
        <f>I8+IF(Uitslagen!J8=" ",0,Uitslagen!J8)</f>
        <v>44</v>
      </c>
      <c r="K8" s="25">
        <f>J8+IF(Uitslagen!K8=" ",0,Uitslagen!K8)</f>
        <v>44</v>
      </c>
      <c r="L8" s="25">
        <f>K8+IF(Uitslagen!L8=" ",0,Uitslagen!L8)</f>
        <v>50</v>
      </c>
      <c r="M8" s="25">
        <f>L8+IF(Uitslagen!M8=" ",0,Uitslagen!M8)</f>
        <v>61</v>
      </c>
      <c r="N8" s="25">
        <f>M8+IF(Uitslagen!N8=" ",0,Uitslagen!N8)</f>
        <v>64</v>
      </c>
      <c r="O8" s="25">
        <f>N8+IF(Uitslagen!O8=" ",0,Uitslagen!O8)</f>
        <v>70</v>
      </c>
      <c r="P8" s="25">
        <f>O8+IF(Uitslagen!P8=" ",0,Uitslagen!P8)</f>
        <v>78</v>
      </c>
      <c r="Q8" s="25">
        <f>P8+IF(Uitslagen!Q8=" ",0,Uitslagen!Q8)</f>
        <v>80</v>
      </c>
      <c r="R8" s="25">
        <f>Q8+IF(Uitslagen!R8=" ",0,Uitslagen!R8)</f>
        <v>88</v>
      </c>
      <c r="S8" s="25">
        <f>R8+IF(Uitslagen!S8=" ",0,Uitslagen!S8)</f>
        <v>96</v>
      </c>
      <c r="T8" s="25">
        <f>S8+IF(Uitslagen!T8=" ",0,Uitslagen!T8)</f>
        <v>99</v>
      </c>
      <c r="U8" s="25">
        <f>T8+IF(Uitslagen!U8=" ",0,Uitslagen!U8)</f>
        <v>105</v>
      </c>
      <c r="V8" s="25">
        <f>U8+IF(Uitslagen!V8=" ",0,Uitslagen!V8)</f>
        <v>112</v>
      </c>
      <c r="W8" s="25">
        <f>V8+IF(Uitslagen!W8=" ",0,Uitslagen!W8)</f>
        <v>112</v>
      </c>
      <c r="X8" s="25">
        <f>W8+IF(Uitslagen!X8=" ",0,Uitslagen!X8)</f>
        <v>112</v>
      </c>
      <c r="Y8" s="25">
        <f>X8+IF(Uitslagen!Y8=" ",0,Uitslagen!Y8)</f>
        <v>120</v>
      </c>
      <c r="Z8" s="25">
        <f>Y8+IF(Uitslagen!Z8=" ",0,Uitslagen!Z8)</f>
        <v>130</v>
      </c>
      <c r="AA8" s="25">
        <f>Z8+IF(Uitslagen!AA8=" ",0,Uitslagen!AA8)</f>
        <v>135</v>
      </c>
      <c r="AB8" s="25">
        <f>AA8+IF(Uitslagen!AB8=" ",0,Uitslagen!AB8)</f>
        <v>141</v>
      </c>
    </row>
    <row r="9" spans="1:28" x14ac:dyDescent="0.25">
      <c r="A9" s="278"/>
      <c r="B9" s="24" t="str">
        <f>Uitslagen!B9</f>
        <v>ELK ZIJN RECHT</v>
      </c>
      <c r="C9" s="25">
        <f>Uitslagen!C9</f>
        <v>2</v>
      </c>
      <c r="D9" s="25">
        <f>IF(ISNUMBER(C9),C9,0)+IF(Uitslagen!D9=" ",0,Uitslagen!D9)</f>
        <v>12</v>
      </c>
      <c r="E9" s="25">
        <f>D9+IF(Uitslagen!E9=" ",0,Uitslagen!E9)</f>
        <v>16</v>
      </c>
      <c r="F9" s="25">
        <f>E9+IF(Uitslagen!F9=" ",0,Uitslagen!F9)</f>
        <v>19</v>
      </c>
      <c r="G9" s="25">
        <f>F9+IF(Uitslagen!G9=" ",0,Uitslagen!G9)</f>
        <v>23</v>
      </c>
      <c r="H9" s="25">
        <f>G9+IF(Uitslagen!H9=" ",0,Uitslagen!H9)</f>
        <v>27</v>
      </c>
      <c r="I9" s="25">
        <f>H9+IF(Uitslagen!I9=" ",0,Uitslagen!I9)</f>
        <v>29</v>
      </c>
      <c r="J9" s="25">
        <f>I9+IF(Uitslagen!J9=" ",0,Uitslagen!J9)</f>
        <v>30</v>
      </c>
      <c r="K9" s="25">
        <f>J9+IF(Uitslagen!K9=" ",0,Uitslagen!K9)</f>
        <v>36</v>
      </c>
      <c r="L9" s="25">
        <f>K9+IF(Uitslagen!L9=" ",0,Uitslagen!L9)</f>
        <v>36</v>
      </c>
      <c r="M9" s="25">
        <f>L9+IF(Uitslagen!M9=" ",0,Uitslagen!M9)</f>
        <v>40</v>
      </c>
      <c r="N9" s="25">
        <f>M9+IF(Uitslagen!N9=" ",0,Uitslagen!N9)</f>
        <v>47</v>
      </c>
      <c r="O9" s="25">
        <f>N9+IF(Uitslagen!O9=" ",0,Uitslagen!O9)</f>
        <v>53</v>
      </c>
      <c r="P9" s="25">
        <f>O9+IF(Uitslagen!P9=" ",0,Uitslagen!P9)</f>
        <v>58</v>
      </c>
      <c r="Q9" s="25">
        <f>P9+IF(Uitslagen!Q9=" ",0,Uitslagen!Q9)</f>
        <v>64</v>
      </c>
      <c r="R9" s="25">
        <f>Q9+IF(Uitslagen!R9=" ",0,Uitslagen!R9)</f>
        <v>69</v>
      </c>
      <c r="S9" s="25">
        <f>R9+IF(Uitslagen!S9=" ",0,Uitslagen!S9)</f>
        <v>70</v>
      </c>
      <c r="T9" s="25">
        <f>S9+IF(Uitslagen!T9=" ",0,Uitslagen!T9)</f>
        <v>76</v>
      </c>
      <c r="U9" s="25">
        <f>T9+IF(Uitslagen!U9=" ",0,Uitslagen!U9)</f>
        <v>81</v>
      </c>
      <c r="V9" s="25">
        <f>U9+IF(Uitslagen!V9=" ",0,Uitslagen!V9)</f>
        <v>84</v>
      </c>
      <c r="W9" s="25">
        <f>V9+IF(Uitslagen!W9=" ",0,Uitslagen!W9)</f>
        <v>87</v>
      </c>
      <c r="X9" s="25">
        <f>W9+IF(Uitslagen!X9=" ",0,Uitslagen!X9)</f>
        <v>93</v>
      </c>
      <c r="Y9" s="25">
        <f>X9+IF(Uitslagen!Y9=" ",0,Uitslagen!Y9)</f>
        <v>93</v>
      </c>
      <c r="Z9" s="25">
        <f>Y9+IF(Uitslagen!Z9=" ",0,Uitslagen!Z9)</f>
        <v>96</v>
      </c>
      <c r="AA9" s="25">
        <f>Z9+IF(Uitslagen!AA9=" ",0,Uitslagen!AA9)</f>
        <v>104</v>
      </c>
      <c r="AB9" s="25">
        <f>AA9+IF(Uitslagen!AB9=" ",0,Uitslagen!AB9)</f>
        <v>110</v>
      </c>
    </row>
    <row r="10" spans="1:28" x14ac:dyDescent="0.25">
      <c r="A10" s="278"/>
      <c r="B10" s="24" t="str">
        <f>Uitslagen!B10</f>
        <v>KALFORT SPORTIF 1</v>
      </c>
      <c r="C10" s="55" t="str">
        <f>Uitslagen!C10</f>
        <v xml:space="preserve"> </v>
      </c>
      <c r="D10" s="55">
        <f>IF(ISNUMBER(C10),C10,0)+IF(Uitslagen!D10=" ",0,Uitslagen!D10)</f>
        <v>2</v>
      </c>
      <c r="E10" s="25">
        <f>D10+IF(Uitslagen!E10=" ",0,Uitslagen!E10)</f>
        <v>6</v>
      </c>
      <c r="F10" s="25">
        <f>E10+IF(Uitslagen!F10=" ",0,Uitslagen!F10)</f>
        <v>14</v>
      </c>
      <c r="G10" s="25">
        <f>F10+IF(Uitslagen!G10=" ",0,Uitslagen!G10)</f>
        <v>18</v>
      </c>
      <c r="H10" s="25">
        <f>G10+IF(Uitslagen!H10=" ",0,Uitslagen!H10)</f>
        <v>23</v>
      </c>
      <c r="I10" s="25">
        <f>H10+IF(Uitslagen!I10=" ",0,Uitslagen!I10)</f>
        <v>29</v>
      </c>
      <c r="J10" s="25">
        <f>I10+IF(Uitslagen!J10=" ",0,Uitslagen!J10)</f>
        <v>34</v>
      </c>
      <c r="K10" s="25">
        <f>J10+IF(Uitslagen!K10=" ",0,Uitslagen!K10)</f>
        <v>37</v>
      </c>
      <c r="L10" s="25">
        <f>K10+IF(Uitslagen!L10=" ",0,Uitslagen!L10)</f>
        <v>40</v>
      </c>
      <c r="M10" s="25">
        <f>L10+IF(Uitslagen!M10=" ",0,Uitslagen!M10)</f>
        <v>47</v>
      </c>
      <c r="N10" s="25">
        <f>M10+IF(Uitslagen!N10=" ",0,Uitslagen!N10)</f>
        <v>54</v>
      </c>
      <c r="O10" s="25">
        <f>N10+IF(Uitslagen!O10=" ",0,Uitslagen!O10)</f>
        <v>62</v>
      </c>
      <c r="P10" s="25">
        <f>O10+IF(Uitslagen!P10=" ",0,Uitslagen!P10)</f>
        <v>62</v>
      </c>
      <c r="Q10" s="25">
        <f>P10+IF(Uitslagen!Q10=" ",0,Uitslagen!Q10)</f>
        <v>68</v>
      </c>
      <c r="R10" s="25">
        <f>Q10+IF(Uitslagen!R10=" ",0,Uitslagen!R10)</f>
        <v>73</v>
      </c>
      <c r="S10" s="25">
        <f>R10+IF(Uitslagen!S10=" ",0,Uitslagen!S10)</f>
        <v>79</v>
      </c>
      <c r="T10" s="25">
        <f>S10+IF(Uitslagen!T10=" ",0,Uitslagen!T10)</f>
        <v>81</v>
      </c>
      <c r="U10" s="25">
        <f>T10+IF(Uitslagen!U10=" ",0,Uitslagen!U10)</f>
        <v>86</v>
      </c>
      <c r="V10" s="25">
        <f>U10+IF(Uitslagen!V10=" ",0,Uitslagen!V10)</f>
        <v>91</v>
      </c>
      <c r="W10" s="25">
        <f>V10+IF(Uitslagen!W10=" ",0,Uitslagen!W10)</f>
        <v>93</v>
      </c>
      <c r="X10" s="25">
        <f>W10+IF(Uitslagen!X10=" ",0,Uitslagen!X10)</f>
        <v>96</v>
      </c>
      <c r="Y10" s="25">
        <f>X10+IF(Uitslagen!Y10=" ",0,Uitslagen!Y10)</f>
        <v>98</v>
      </c>
      <c r="Z10" s="25">
        <f>Y10+IF(Uitslagen!Z10=" ",0,Uitslagen!Z10)</f>
        <v>106</v>
      </c>
      <c r="AA10" s="25">
        <f>Z10+IF(Uitslagen!AA10=" ",0,Uitslagen!AA10)</f>
        <v>111</v>
      </c>
      <c r="AB10" s="25">
        <f>AA10+IF(Uitslagen!AB10=" ",0,Uitslagen!AB10)</f>
        <v>118</v>
      </c>
    </row>
    <row r="11" spans="1:28" x14ac:dyDescent="0.25">
      <c r="A11" s="278"/>
      <c r="B11" s="24" t="str">
        <f>Uitslagen!B11</f>
        <v>KALFORT SPORTIF 2</v>
      </c>
      <c r="C11" s="25">
        <f>Uitslagen!C11</f>
        <v>4</v>
      </c>
      <c r="D11" s="25">
        <f>IF(ISNUMBER(C11),C11,0)+IF(Uitslagen!D11=" ",0,Uitslagen!D11)</f>
        <v>12</v>
      </c>
      <c r="E11" s="25">
        <f>D11+IF(Uitslagen!E11=" ",0,Uitslagen!E11)</f>
        <v>20</v>
      </c>
      <c r="F11" s="25">
        <f>E11+IF(Uitslagen!F11=" ",0,Uitslagen!F11)</f>
        <v>23</v>
      </c>
      <c r="G11" s="25">
        <f>F11+IF(Uitslagen!G11=" ",0,Uitslagen!G11)</f>
        <v>28</v>
      </c>
      <c r="H11" s="25">
        <f>G11+IF(Uitslagen!H11=" ",0,Uitslagen!H11)</f>
        <v>32</v>
      </c>
      <c r="I11" s="25">
        <f>H11+IF(Uitslagen!I11=" ",0,Uitslagen!I11)</f>
        <v>37</v>
      </c>
      <c r="J11" s="25">
        <f>I11+IF(Uitslagen!J11=" ",0,Uitslagen!J11)</f>
        <v>44</v>
      </c>
      <c r="K11" s="25">
        <f>J11+IF(Uitslagen!K11=" ",0,Uitslagen!K11)</f>
        <v>47</v>
      </c>
      <c r="L11" s="25">
        <f>K11+IF(Uitslagen!L11=" ",0,Uitslagen!L11)</f>
        <v>53</v>
      </c>
      <c r="M11" s="25">
        <f>L11+IF(Uitslagen!M11=" ",0,Uitslagen!M11)</f>
        <v>61</v>
      </c>
      <c r="N11" s="25">
        <f>M11+IF(Uitslagen!N11=" ",0,Uitslagen!N11)</f>
        <v>61</v>
      </c>
      <c r="O11" s="25">
        <f>N11+IF(Uitslagen!O11=" ",0,Uitslagen!O11)</f>
        <v>69</v>
      </c>
      <c r="P11" s="25">
        <f>O11+IF(Uitslagen!P11=" ",0,Uitslagen!P11)</f>
        <v>76</v>
      </c>
      <c r="Q11" s="25">
        <f>P11+IF(Uitslagen!Q11=" ",0,Uitslagen!Q11)</f>
        <v>81</v>
      </c>
      <c r="R11" s="25">
        <f>Q11+IF(Uitslagen!R11=" ",0,Uitslagen!R11)</f>
        <v>88</v>
      </c>
      <c r="S11" s="25">
        <f>R11+IF(Uitslagen!S11=" ",0,Uitslagen!S11)</f>
        <v>91</v>
      </c>
      <c r="T11" s="25">
        <f>S11+IF(Uitslagen!T11=" ",0,Uitslagen!T11)</f>
        <v>95</v>
      </c>
      <c r="U11" s="25">
        <f>T11+IF(Uitslagen!U11=" ",0,Uitslagen!U11)</f>
        <v>100</v>
      </c>
      <c r="V11" s="25">
        <f>U11+IF(Uitslagen!V11=" ",0,Uitslagen!V11)</f>
        <v>107</v>
      </c>
      <c r="W11" s="25">
        <f>V11+IF(Uitslagen!W11=" ",0,Uitslagen!W11)</f>
        <v>115</v>
      </c>
      <c r="X11" s="25">
        <f>W11+IF(Uitslagen!X11=" ",0,Uitslagen!X11)</f>
        <v>121</v>
      </c>
      <c r="Y11" s="25">
        <f>X11+IF(Uitslagen!Y11=" ",0,Uitslagen!Y11)</f>
        <v>125</v>
      </c>
      <c r="Z11" s="25">
        <f>Y11+IF(Uitslagen!Z11=" ",0,Uitslagen!Z11)</f>
        <v>134</v>
      </c>
      <c r="AA11" s="25">
        <f>Z11+IF(Uitslagen!AA11=" ",0,Uitslagen!AA11)</f>
        <v>134</v>
      </c>
      <c r="AB11" s="25">
        <f>AA11+IF(Uitslagen!AB11=" ",0,Uitslagen!AB11)</f>
        <v>144</v>
      </c>
    </row>
    <row r="12" spans="1:28" x14ac:dyDescent="0.25">
      <c r="A12" s="278"/>
      <c r="B12" s="24" t="str">
        <f>Uitslagen!B12</f>
        <v>PLAZA 1</v>
      </c>
      <c r="C12" s="25">
        <f>Uitslagen!C12</f>
        <v>3</v>
      </c>
      <c r="D12" s="25">
        <f>IF(ISNUMBER(C12),C12,0)+IF(Uitslagen!D12=" ",0,Uitslagen!D12)</f>
        <v>10</v>
      </c>
      <c r="E12" s="25">
        <f>D12+IF(Uitslagen!E12=" ",0,Uitslagen!E12)</f>
        <v>18</v>
      </c>
      <c r="F12" s="25">
        <f>E12+IF(Uitslagen!F12=" ",0,Uitslagen!F12)</f>
        <v>25</v>
      </c>
      <c r="G12" s="25">
        <f>F12+IF(Uitslagen!G12=" ",0,Uitslagen!G12)</f>
        <v>33</v>
      </c>
      <c r="H12" s="25">
        <f>G12+IF(Uitslagen!H12=" ",0,Uitslagen!H12)</f>
        <v>39</v>
      </c>
      <c r="I12" s="25">
        <f>H12+IF(Uitslagen!I12=" ",0,Uitslagen!I12)</f>
        <v>46</v>
      </c>
      <c r="J12" s="25">
        <f>I12+IF(Uitslagen!J12=" ",0,Uitslagen!J12)</f>
        <v>46</v>
      </c>
      <c r="K12" s="25">
        <f>J12+IF(Uitslagen!K12=" ",0,Uitslagen!K12)</f>
        <v>55</v>
      </c>
      <c r="L12" s="25">
        <f>K12+IF(Uitslagen!L12=" ",0,Uitslagen!L12)</f>
        <v>58</v>
      </c>
      <c r="M12" s="25">
        <f>L12+IF(Uitslagen!M12=" ",0,Uitslagen!M12)</f>
        <v>66</v>
      </c>
      <c r="N12" s="25">
        <f>M12+IF(Uitslagen!N12=" ",0,Uitslagen!N12)</f>
        <v>73</v>
      </c>
      <c r="O12" s="25">
        <f>N12+IF(Uitslagen!O12=" ",0,Uitslagen!O12)</f>
        <v>77</v>
      </c>
      <c r="P12" s="25">
        <f>O12+IF(Uitslagen!P12=" ",0,Uitslagen!P12)</f>
        <v>81</v>
      </c>
      <c r="Q12" s="25">
        <f>P12+IF(Uitslagen!Q12=" ",0,Uitslagen!Q12)</f>
        <v>89</v>
      </c>
      <c r="R12" s="25">
        <f>Q12+IF(Uitslagen!R12=" ",0,Uitslagen!R12)</f>
        <v>93</v>
      </c>
      <c r="S12" s="25">
        <f>R12+IF(Uitslagen!S12=" ",0,Uitslagen!S12)</f>
        <v>99</v>
      </c>
      <c r="T12" s="25">
        <f>S12+IF(Uitslagen!T12=" ",0,Uitslagen!T12)</f>
        <v>105</v>
      </c>
      <c r="U12" s="25">
        <f>T12+IF(Uitslagen!U12=" ",0,Uitslagen!U12)</f>
        <v>107</v>
      </c>
      <c r="V12" s="25">
        <f>U12+IF(Uitslagen!V12=" ",0,Uitslagen!V12)</f>
        <v>114</v>
      </c>
      <c r="W12" s="25">
        <f>V12+IF(Uitslagen!W12=" ",0,Uitslagen!W12)</f>
        <v>114</v>
      </c>
      <c r="X12" s="25">
        <f>W12+IF(Uitslagen!X12=" ",0,Uitslagen!X12)</f>
        <v>120</v>
      </c>
      <c r="Y12" s="25">
        <f>X12+IF(Uitslagen!Y12=" ",0,Uitslagen!Y12)</f>
        <v>122</v>
      </c>
      <c r="Z12" s="25">
        <f>Y12+IF(Uitslagen!Z12=" ",0,Uitslagen!Z12)</f>
        <v>126</v>
      </c>
      <c r="AA12" s="25">
        <f>Z12+IF(Uitslagen!AA12=" ",0,Uitslagen!AA12)</f>
        <v>131</v>
      </c>
      <c r="AB12" s="25">
        <f>AA12+IF(Uitslagen!AB12=" ",0,Uitslagen!AB12)</f>
        <v>136</v>
      </c>
    </row>
    <row r="13" spans="1:28" x14ac:dyDescent="0.25">
      <c r="A13" s="278"/>
      <c r="B13" s="24" t="str">
        <f>Uitslagen!B13</f>
        <v>SPORTIFKE 1</v>
      </c>
      <c r="C13" s="25">
        <f>Uitslagen!C13</f>
        <v>10</v>
      </c>
      <c r="D13" s="25">
        <f>IF(ISNUMBER(C13),C13,0)+IF(Uitslagen!D13=" ",0,Uitslagen!D13)</f>
        <v>15</v>
      </c>
      <c r="E13" s="25">
        <f>D13+IF(Uitslagen!E13=" ",0,Uitslagen!E13)</f>
        <v>15</v>
      </c>
      <c r="F13" s="25">
        <f>E13+IF(Uitslagen!F13=" ",0,Uitslagen!F13)</f>
        <v>19</v>
      </c>
      <c r="G13" s="25">
        <f>F13+IF(Uitslagen!G13=" ",0,Uitslagen!G13)</f>
        <v>28</v>
      </c>
      <c r="H13" s="25">
        <f>G13+IF(Uitslagen!H13=" ",0,Uitslagen!H13)</f>
        <v>36</v>
      </c>
      <c r="I13" s="25">
        <f>H13+IF(Uitslagen!I13=" ",0,Uitslagen!I13)</f>
        <v>41</v>
      </c>
      <c r="J13" s="25">
        <f>I13+IF(Uitslagen!J13=" ",0,Uitslagen!J13)</f>
        <v>50</v>
      </c>
      <c r="K13" s="25">
        <f>J13+IF(Uitslagen!K13=" ",0,Uitslagen!K13)</f>
        <v>54</v>
      </c>
      <c r="L13" s="25">
        <f>K13+IF(Uitslagen!L13=" ",0,Uitslagen!L13)</f>
        <v>63</v>
      </c>
      <c r="M13" s="25">
        <f>L13+IF(Uitslagen!M13=" ",0,Uitslagen!M13)</f>
        <v>68</v>
      </c>
      <c r="N13" s="25">
        <f>M13+IF(Uitslagen!N13=" ",0,Uitslagen!N13)</f>
        <v>76</v>
      </c>
      <c r="O13" s="25">
        <f>N13+IF(Uitslagen!O13=" ",0,Uitslagen!O13)</f>
        <v>83</v>
      </c>
      <c r="P13" s="25">
        <f>O13+IF(Uitslagen!P13=" ",0,Uitslagen!P13)</f>
        <v>90</v>
      </c>
      <c r="Q13" s="25">
        <f>P13+IF(Uitslagen!Q13=" ",0,Uitslagen!Q13)</f>
        <v>100</v>
      </c>
      <c r="R13" s="25">
        <f>Q13+IF(Uitslagen!R13=" ",0,Uitslagen!R13)</f>
        <v>100</v>
      </c>
      <c r="S13" s="25">
        <f>R13+IF(Uitslagen!S13=" ",0,Uitslagen!S13)</f>
        <v>108</v>
      </c>
      <c r="T13" s="25">
        <f>S13+IF(Uitslagen!T13=" ",0,Uitslagen!T13)</f>
        <v>113</v>
      </c>
      <c r="U13" s="25">
        <f>T13+IF(Uitslagen!U13=" ",0,Uitslagen!U13)</f>
        <v>120</v>
      </c>
      <c r="V13" s="25">
        <f>U13+IF(Uitslagen!V13=" ",0,Uitslagen!V13)</f>
        <v>125</v>
      </c>
      <c r="W13" s="25">
        <f>V13+IF(Uitslagen!W13=" ",0,Uitslagen!W13)</f>
        <v>131</v>
      </c>
      <c r="X13" s="25">
        <f>W13+IF(Uitslagen!X13=" ",0,Uitslagen!X13)</f>
        <v>133</v>
      </c>
      <c r="Y13" s="25">
        <f>X13+IF(Uitslagen!Y13=" ",0,Uitslagen!Y13)</f>
        <v>143</v>
      </c>
      <c r="Z13" s="25">
        <f>Y13+IF(Uitslagen!Z13=" ",0,Uitslagen!Z13)</f>
        <v>148</v>
      </c>
      <c r="AA13" s="25">
        <f>Z13+IF(Uitslagen!AA13=" ",0,Uitslagen!AA13)</f>
        <v>154</v>
      </c>
      <c r="AB13" s="25">
        <f>AA13+IF(Uitslagen!AB13=" ",0,Uitslagen!AB13)</f>
        <v>159</v>
      </c>
    </row>
    <row r="14" spans="1:28" x14ac:dyDescent="0.25">
      <c r="A14" s="278"/>
      <c r="B14" s="24" t="str">
        <f>Uitslagen!B14</f>
        <v>TEN DORPE 1</v>
      </c>
      <c r="C14" s="25">
        <f>Uitslagen!C14</f>
        <v>5</v>
      </c>
      <c r="D14" s="25">
        <f>IF(ISNUMBER(C14),C14,0)+IF(Uitslagen!D14=" ",0,Uitslagen!D14)</f>
        <v>9</v>
      </c>
      <c r="E14" s="25">
        <f>D14+IF(Uitslagen!E14=" ",0,Uitslagen!E14)</f>
        <v>12</v>
      </c>
      <c r="F14" s="25">
        <f>E14+IF(Uitslagen!F14=" ",0,Uitslagen!F14)</f>
        <v>17</v>
      </c>
      <c r="G14" s="25">
        <f>F14+IF(Uitslagen!G14=" ",0,Uitslagen!G14)</f>
        <v>17</v>
      </c>
      <c r="H14" s="25">
        <f>G14+IF(Uitslagen!H14=" ",0,Uitslagen!H14)</f>
        <v>25</v>
      </c>
      <c r="I14" s="25">
        <f>H14+IF(Uitslagen!I14=" ",0,Uitslagen!I14)</f>
        <v>28</v>
      </c>
      <c r="J14" s="25">
        <f>I14+IF(Uitslagen!J14=" ",0,Uitslagen!J14)</f>
        <v>33</v>
      </c>
      <c r="K14" s="25">
        <f>J14+IF(Uitslagen!K14=" ",0,Uitslagen!K14)</f>
        <v>39</v>
      </c>
      <c r="L14" s="25">
        <f>K14+IF(Uitslagen!L14=" ",0,Uitslagen!L14)</f>
        <v>48</v>
      </c>
      <c r="M14" s="25">
        <f>L14+IF(Uitslagen!M14=" ",0,Uitslagen!M14)</f>
        <v>53</v>
      </c>
      <c r="N14" s="25">
        <f>M14+IF(Uitslagen!N14=" ",0,Uitslagen!N14)</f>
        <v>57</v>
      </c>
      <c r="O14" s="25">
        <f>N14+IF(Uitslagen!O14=" ",0,Uitslagen!O14)</f>
        <v>60</v>
      </c>
      <c r="P14" s="25">
        <f>O14+IF(Uitslagen!P14=" ",0,Uitslagen!P14)</f>
        <v>64</v>
      </c>
      <c r="Q14" s="25">
        <f>P14+IF(Uitslagen!Q14=" ",0,Uitslagen!Q14)</f>
        <v>67</v>
      </c>
      <c r="R14" s="25">
        <f>Q14+IF(Uitslagen!R14=" ",0,Uitslagen!R14)</f>
        <v>71</v>
      </c>
      <c r="S14" s="25">
        <f>R14+IF(Uitslagen!S14=" ",0,Uitslagen!S14)</f>
        <v>77</v>
      </c>
      <c r="T14" s="25">
        <f>S14+IF(Uitslagen!T14=" ",0,Uitslagen!T14)</f>
        <v>77</v>
      </c>
      <c r="U14" s="25">
        <f>T14+IF(Uitslagen!U14=" ",0,Uitslagen!U14)</f>
        <v>83</v>
      </c>
      <c r="V14" s="25">
        <f>U14+IF(Uitslagen!V14=" ",0,Uitslagen!V14)</f>
        <v>87</v>
      </c>
      <c r="W14" s="25">
        <f>V14+IF(Uitslagen!W14=" ",0,Uitslagen!W14)</f>
        <v>91</v>
      </c>
      <c r="X14" s="25">
        <f>W14+IF(Uitslagen!X14=" ",0,Uitslagen!X14)</f>
        <v>97</v>
      </c>
      <c r="Y14" s="25">
        <f>X14+IF(Uitslagen!Y14=" ",0,Uitslagen!Y14)</f>
        <v>107</v>
      </c>
      <c r="Z14" s="25">
        <f>Y14+IF(Uitslagen!Z14=" ",0,Uitslagen!Z14)</f>
        <v>111</v>
      </c>
      <c r="AA14" s="25">
        <f>Z14+IF(Uitslagen!AA14=" ",0,Uitslagen!AA14)</f>
        <v>117</v>
      </c>
      <c r="AB14" s="25">
        <f>AA14+IF(Uitslagen!AB14=" ",0,Uitslagen!AB14)</f>
        <v>120</v>
      </c>
    </row>
    <row r="15" spans="1:28" x14ac:dyDescent="0.25">
      <c r="A15" s="278"/>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12.75" customHeight="1" x14ac:dyDescent="0.25">
      <c r="A17" s="278" t="str">
        <f>Uitslagen!A17</f>
        <v>1e Reeks</v>
      </c>
      <c r="B17" s="24" t="str">
        <f>Uitslagen!B17</f>
        <v>BETOLED</v>
      </c>
      <c r="C17" s="25">
        <f>Uitslagen!C17</f>
        <v>4</v>
      </c>
      <c r="D17" s="25">
        <f>IF(ISNUMBER(C17),C17,0)+IF(Uitslagen!D17=" ",0,Uitslagen!D17)</f>
        <v>11</v>
      </c>
      <c r="E17" s="25">
        <f>D17+IF(Uitslagen!E17=" ",0,Uitslagen!E17)</f>
        <v>11</v>
      </c>
      <c r="F17" s="25">
        <f>E17+IF(Uitslagen!F17=" ",0,Uitslagen!F17)</f>
        <v>17</v>
      </c>
      <c r="G17" s="25">
        <f>F17+IF(Uitslagen!G17=" ",0,Uitslagen!G17)</f>
        <v>23</v>
      </c>
      <c r="H17" s="25">
        <f>G17+IF(Uitslagen!H17=" ",0,Uitslagen!H17)</f>
        <v>29</v>
      </c>
      <c r="I17" s="25">
        <f>H17+IF(Uitslagen!I17=" ",0,Uitslagen!I17)</f>
        <v>34</v>
      </c>
      <c r="J17" s="25">
        <f>I17+IF(Uitslagen!J17=" ",0,Uitslagen!J17)</f>
        <v>43</v>
      </c>
      <c r="K17" s="25">
        <f>J17+IF(Uitslagen!K17=" ",0,Uitslagen!K17)</f>
        <v>49</v>
      </c>
      <c r="L17" s="25">
        <f>K17+IF(Uitslagen!L17=" ",0,Uitslagen!L17)</f>
        <v>56</v>
      </c>
      <c r="M17" s="25">
        <f>L17+IF(Uitslagen!M17=" ",0,Uitslagen!M17)</f>
        <v>63</v>
      </c>
      <c r="N17" s="25">
        <f>M17+IF(Uitslagen!N17=" ",0,Uitslagen!N17)</f>
        <v>70</v>
      </c>
      <c r="O17" s="25">
        <f>N17+IF(Uitslagen!O17=" ",0,Uitslagen!O17)</f>
        <v>75</v>
      </c>
      <c r="P17" s="25">
        <f>O17+IF(Uitslagen!P17=" ",0,Uitslagen!P17)</f>
        <v>83</v>
      </c>
      <c r="Q17" s="25">
        <f>P17+IF(Uitslagen!Q17=" ",0,Uitslagen!Q17)</f>
        <v>89</v>
      </c>
      <c r="R17" s="25">
        <f>Q17+IF(Uitslagen!R17=" ",0,Uitslagen!R17)</f>
        <v>89</v>
      </c>
      <c r="S17" s="25">
        <f>R17+IF(Uitslagen!S17=" ",0,Uitslagen!S17)</f>
        <v>93</v>
      </c>
      <c r="T17" s="25">
        <f>S17+IF(Uitslagen!T17=" ",0,Uitslagen!T17)</f>
        <v>101</v>
      </c>
      <c r="U17" s="25">
        <f>T17+IF(Uitslagen!U17=" ",0,Uitslagen!U17)</f>
        <v>109</v>
      </c>
      <c r="V17" s="25">
        <f>U17+IF(Uitslagen!V17=" ",0,Uitslagen!V17)</f>
        <v>116</v>
      </c>
      <c r="W17" s="25">
        <f>V17+IF(Uitslagen!W17=" ",0,Uitslagen!W17)</f>
        <v>128</v>
      </c>
      <c r="X17" s="25">
        <f>W17+IF(Uitslagen!X17=" ",0,Uitslagen!X17)</f>
        <v>137</v>
      </c>
      <c r="Y17" s="25">
        <f>X17+IF(Uitslagen!Y17=" ",0,Uitslagen!Y17)</f>
        <v>141</v>
      </c>
      <c r="Z17" s="25">
        <f>Y17+IF(Uitslagen!Z17=" ",0,Uitslagen!Z17)</f>
        <v>152</v>
      </c>
      <c r="AA17" s="25">
        <f>Z17+IF(Uitslagen!AA17=" ",0,Uitslagen!AA17)</f>
        <v>161</v>
      </c>
      <c r="AB17" s="25">
        <f>AA17+IF(Uitslagen!AB17=" ",0,Uitslagen!AB17)</f>
        <v>166</v>
      </c>
    </row>
    <row r="18" spans="1:28" x14ac:dyDescent="0.25">
      <c r="A18" s="278"/>
      <c r="B18" s="24" t="str">
        <f>Uitslagen!B18</f>
        <v>BILJARTVRIENDEN 1</v>
      </c>
      <c r="C18" s="25">
        <f>Uitslagen!C18</f>
        <v>10</v>
      </c>
      <c r="D18" s="25">
        <f>IF(ISNUMBER(C18),C18,0)+IF(Uitslagen!D18=" ",0,Uitslagen!D18)</f>
        <v>17</v>
      </c>
      <c r="E18" s="25">
        <f>D18+IF(Uitslagen!E18=" ",0,Uitslagen!E18)</f>
        <v>25</v>
      </c>
      <c r="F18" s="25">
        <f>E18+IF(Uitslagen!F18=" ",0,Uitslagen!F18)</f>
        <v>28</v>
      </c>
      <c r="G18" s="25">
        <f>F18+IF(Uitslagen!G18=" ",0,Uitslagen!G18)</f>
        <v>35</v>
      </c>
      <c r="H18" s="25">
        <f>G18+IF(Uitslagen!H18=" ",0,Uitslagen!H18)</f>
        <v>42</v>
      </c>
      <c r="I18" s="25">
        <f>H18+IF(Uitslagen!I18=" ",0,Uitslagen!I18)</f>
        <v>51</v>
      </c>
      <c r="J18" s="25">
        <f>I18+IF(Uitslagen!J18=" ",0,Uitslagen!J18)</f>
        <v>57</v>
      </c>
      <c r="K18" s="25">
        <f>J18+IF(Uitslagen!K18=" ",0,Uitslagen!K18)</f>
        <v>64</v>
      </c>
      <c r="L18" s="25">
        <f>K18+IF(Uitslagen!L18=" ",0,Uitslagen!L18)</f>
        <v>69</v>
      </c>
      <c r="M18" s="25">
        <f>L18+IF(Uitslagen!M18=" ",0,Uitslagen!M18)</f>
        <v>74</v>
      </c>
      <c r="N18" s="25">
        <f>M18+IF(Uitslagen!N18=" ",0,Uitslagen!N18)</f>
        <v>78</v>
      </c>
      <c r="O18" s="25">
        <f>N18+IF(Uitslagen!O18=" ",0,Uitslagen!O18)</f>
        <v>78</v>
      </c>
      <c r="P18" s="25">
        <f>O18+IF(Uitslagen!P18=" ",0,Uitslagen!P18)</f>
        <v>87</v>
      </c>
      <c r="Q18" s="25">
        <f>P18+IF(Uitslagen!Q18=" ",0,Uitslagen!Q18)</f>
        <v>93</v>
      </c>
      <c r="R18" s="25">
        <f>Q18+IF(Uitslagen!R18=" ",0,Uitslagen!R18)</f>
        <v>99</v>
      </c>
      <c r="S18" s="25">
        <f>R18+IF(Uitslagen!S18=" ",0,Uitslagen!S18)</f>
        <v>104</v>
      </c>
      <c r="T18" s="25">
        <f>S18+IF(Uitslagen!T18=" ",0,Uitslagen!T18)</f>
        <v>106</v>
      </c>
      <c r="U18" s="25">
        <f>T18+IF(Uitslagen!U18=" ",0,Uitslagen!U18)</f>
        <v>111</v>
      </c>
      <c r="V18" s="25">
        <f>U18+IF(Uitslagen!V18=" ",0,Uitslagen!V18)</f>
        <v>119</v>
      </c>
      <c r="W18" s="25">
        <f>V18+IF(Uitslagen!W18=" ",0,Uitslagen!W18)</f>
        <v>124</v>
      </c>
      <c r="X18" s="25">
        <f>W18+IF(Uitslagen!X18=" ",0,Uitslagen!X18)</f>
        <v>128</v>
      </c>
      <c r="Y18" s="25">
        <f>X18+IF(Uitslagen!Y18=" ",0,Uitslagen!Y18)</f>
        <v>136</v>
      </c>
      <c r="Z18" s="25">
        <f>Y18+IF(Uitslagen!Z18=" ",0,Uitslagen!Z18)</f>
        <v>142</v>
      </c>
      <c r="AA18" s="25">
        <f>Z18+IF(Uitslagen!AA18=" ",0,Uitslagen!AA18)</f>
        <v>147</v>
      </c>
      <c r="AB18" s="25">
        <f>AA18+IF(Uitslagen!AB18=" ",0,Uitslagen!AB18)</f>
        <v>147</v>
      </c>
    </row>
    <row r="19" spans="1:28" x14ac:dyDescent="0.25">
      <c r="A19" s="278"/>
      <c r="B19" s="24" t="str">
        <f>Uitslagen!B19</f>
        <v>BLACK BOYS 3</v>
      </c>
      <c r="C19" s="25">
        <f>Uitslagen!C19</f>
        <v>8</v>
      </c>
      <c r="D19" s="25">
        <f>IF(ISNUMBER(C19),C19,0)+IF(Uitslagen!D19=" ",0,Uitslagen!D19)</f>
        <v>14</v>
      </c>
      <c r="E19" s="25">
        <f>D19+IF(Uitslagen!E19=" ",0,Uitslagen!E19)</f>
        <v>23</v>
      </c>
      <c r="F19" s="25">
        <f>E19+IF(Uitslagen!F19=" ",0,Uitslagen!F19)</f>
        <v>28</v>
      </c>
      <c r="G19" s="25">
        <f>F19+IF(Uitslagen!G19=" ",0,Uitslagen!G19)</f>
        <v>35</v>
      </c>
      <c r="H19" s="25">
        <f>G19+IF(Uitslagen!H19=" ",0,Uitslagen!H19)</f>
        <v>40</v>
      </c>
      <c r="I19" s="25">
        <f>H19+IF(Uitslagen!I19=" ",0,Uitslagen!I19)</f>
        <v>44</v>
      </c>
      <c r="J19" s="25">
        <f>I19+IF(Uitslagen!J19=" ",0,Uitslagen!J19)</f>
        <v>46</v>
      </c>
      <c r="K19" s="25">
        <f>J19+IF(Uitslagen!K19=" ",0,Uitslagen!K19)</f>
        <v>46</v>
      </c>
      <c r="L19" s="25">
        <f>K19+IF(Uitslagen!L19=" ",0,Uitslagen!L19)</f>
        <v>51</v>
      </c>
      <c r="M19" s="25">
        <f>L19+IF(Uitslagen!M19=" ",0,Uitslagen!M19)</f>
        <v>56</v>
      </c>
      <c r="N19" s="25">
        <f>M19+IF(Uitslagen!N19=" ",0,Uitslagen!N19)</f>
        <v>61</v>
      </c>
      <c r="O19" s="25">
        <f>N19+IF(Uitslagen!O19=" ",0,Uitslagen!O19)</f>
        <v>67</v>
      </c>
      <c r="P19" s="25">
        <f>O19+IF(Uitslagen!P19=" ",0,Uitslagen!P19)</f>
        <v>71</v>
      </c>
      <c r="Q19" s="25">
        <f>P19+IF(Uitslagen!Q19=" ",0,Uitslagen!Q19)</f>
        <v>77</v>
      </c>
      <c r="R19" s="25">
        <f>Q19+IF(Uitslagen!R19=" ",0,Uitslagen!R19)</f>
        <v>87</v>
      </c>
      <c r="S19" s="25">
        <f>R19+IF(Uitslagen!S19=" ",0,Uitslagen!S19)</f>
        <v>94</v>
      </c>
      <c r="T19" s="25">
        <f>S19+IF(Uitslagen!T19=" ",0,Uitslagen!T19)</f>
        <v>103</v>
      </c>
      <c r="U19" s="25">
        <f>T19+IF(Uitslagen!U19=" ",0,Uitslagen!U19)</f>
        <v>110</v>
      </c>
      <c r="V19" s="25">
        <f>U19+IF(Uitslagen!V19=" ",0,Uitslagen!V19)</f>
        <v>112</v>
      </c>
      <c r="W19" s="25">
        <f>V19+IF(Uitslagen!W19=" ",0,Uitslagen!W19)</f>
        <v>115</v>
      </c>
      <c r="X19" s="25">
        <f>W19+IF(Uitslagen!X19=" ",0,Uitslagen!X19)</f>
        <v>115</v>
      </c>
      <c r="Y19" s="25">
        <f>X19+IF(Uitslagen!Y19=" ",0,Uitslagen!Y19)</f>
        <v>123</v>
      </c>
      <c r="Z19" s="25">
        <f>Y19+IF(Uitslagen!Z19=" ",0,Uitslagen!Z19)</f>
        <v>131</v>
      </c>
      <c r="AA19" s="25">
        <f>Z19+IF(Uitslagen!AA19=" ",0,Uitslagen!AA19)</f>
        <v>135</v>
      </c>
      <c r="AB19" s="25">
        <f>AA19+IF(Uitslagen!AB19=" ",0,Uitslagen!AB19)</f>
        <v>141</v>
      </c>
    </row>
    <row r="20" spans="1:28" x14ac:dyDescent="0.25">
      <c r="A20" s="278"/>
      <c r="B20" s="24" t="str">
        <f>Uitslagen!B20</f>
        <v>CLIMAX</v>
      </c>
      <c r="C20" s="25">
        <f>Uitslagen!C20</f>
        <v>4</v>
      </c>
      <c r="D20" s="25">
        <f>IF(ISNUMBER(C20),C20,0)+IF(Uitslagen!D20=" ",0,Uitslagen!D20)</f>
        <v>9</v>
      </c>
      <c r="E20" s="25">
        <f>D20+IF(Uitslagen!E20=" ",0,Uitslagen!E20)</f>
        <v>16</v>
      </c>
      <c r="F20" s="25">
        <f>E20+IF(Uitslagen!F20=" ",0,Uitslagen!F20)</f>
        <v>24</v>
      </c>
      <c r="G20" s="25">
        <f>F20+IF(Uitslagen!G20=" ",0,Uitslagen!G20)</f>
        <v>30</v>
      </c>
      <c r="H20" s="25">
        <f>G20+IF(Uitslagen!H20=" ",0,Uitslagen!H20)</f>
        <v>30</v>
      </c>
      <c r="I20" s="25">
        <f>H20+IF(Uitslagen!I20=" ",0,Uitslagen!I20)</f>
        <v>37</v>
      </c>
      <c r="J20" s="25">
        <f>I20+IF(Uitslagen!J20=" ",0,Uitslagen!J20)</f>
        <v>42</v>
      </c>
      <c r="K20" s="25">
        <f>J20+IF(Uitslagen!K20=" ",0,Uitslagen!K20)</f>
        <v>52</v>
      </c>
      <c r="L20" s="25">
        <f>K20+IF(Uitslagen!L20=" ",0,Uitslagen!L20)</f>
        <v>61</v>
      </c>
      <c r="M20" s="25">
        <f>L20+IF(Uitslagen!M20=" ",0,Uitslagen!M20)</f>
        <v>68</v>
      </c>
      <c r="N20" s="25">
        <f>M20+IF(Uitslagen!N20=" ",0,Uitslagen!N20)</f>
        <v>70</v>
      </c>
      <c r="O20" s="25">
        <f>N20+IF(Uitslagen!O20=" ",0,Uitslagen!O20)</f>
        <v>77</v>
      </c>
      <c r="P20" s="25">
        <f>O20+IF(Uitslagen!P20=" ",0,Uitslagen!P20)</f>
        <v>82</v>
      </c>
      <c r="Q20" s="25">
        <f>P20+IF(Uitslagen!Q20=" ",0,Uitslagen!Q20)</f>
        <v>88</v>
      </c>
      <c r="R20" s="25">
        <f>Q20+IF(Uitslagen!R20=" ",0,Uitslagen!R20)</f>
        <v>93</v>
      </c>
      <c r="S20" s="25">
        <f>R20+IF(Uitslagen!S20=" ",0,Uitslagen!S20)</f>
        <v>97</v>
      </c>
      <c r="T20" s="25">
        <f>S20+IF(Uitslagen!T20=" ",0,Uitslagen!T20)</f>
        <v>101</v>
      </c>
      <c r="U20" s="25">
        <f>T20+IF(Uitslagen!U20=" ",0,Uitslagen!U20)</f>
        <v>101</v>
      </c>
      <c r="V20" s="25">
        <f>U20+IF(Uitslagen!V20=" ",0,Uitslagen!V20)</f>
        <v>108</v>
      </c>
      <c r="W20" s="25">
        <f>V20+IF(Uitslagen!W20=" ",0,Uitslagen!W20)</f>
        <v>114</v>
      </c>
      <c r="X20" s="25">
        <f>W20+IF(Uitslagen!X20=" ",0,Uitslagen!X20)</f>
        <v>122</v>
      </c>
      <c r="Y20" s="25">
        <f>X20+IF(Uitslagen!Y20=" ",0,Uitslagen!Y20)</f>
        <v>127</v>
      </c>
      <c r="Z20" s="25">
        <f>Y20+IF(Uitslagen!Z20=" ",0,Uitslagen!Z20)</f>
        <v>131</v>
      </c>
      <c r="AA20" s="25">
        <f>Z20+IF(Uitslagen!AA20=" ",0,Uitslagen!AA20)</f>
        <v>136</v>
      </c>
      <c r="AB20" s="25">
        <f>AA20+IF(Uitslagen!AB20=" ",0,Uitslagen!AB20)</f>
        <v>140</v>
      </c>
    </row>
    <row r="21" spans="1:28" x14ac:dyDescent="0.25">
      <c r="A21" s="278"/>
      <c r="B21" s="24" t="str">
        <f>Uitslagen!B21</f>
        <v>DE GOLVERS 1</v>
      </c>
      <c r="C21" s="25">
        <f>Uitslagen!C21</f>
        <v>8</v>
      </c>
      <c r="D21" s="25">
        <f>IF(ISNUMBER(C21),C21,0)+IF(Uitslagen!D21=" ",0,Uitslagen!D21)</f>
        <v>8</v>
      </c>
      <c r="E21" s="25">
        <f>D21+IF(Uitslagen!E21=" ",0,Uitslagen!E21)</f>
        <v>16</v>
      </c>
      <c r="F21" s="25">
        <f>E21+IF(Uitslagen!F21=" ",0,Uitslagen!F21)</f>
        <v>22</v>
      </c>
      <c r="G21" s="25">
        <f>F21+IF(Uitslagen!G21=" ",0,Uitslagen!G21)</f>
        <v>27</v>
      </c>
      <c r="H21" s="25">
        <f>G21+IF(Uitslagen!H21=" ",0,Uitslagen!H21)</f>
        <v>36</v>
      </c>
      <c r="I21" s="25">
        <f>H21+IF(Uitslagen!I21=" ",0,Uitslagen!I21)</f>
        <v>44</v>
      </c>
      <c r="J21" s="25">
        <f>I21+IF(Uitslagen!J21=" ",0,Uitslagen!J21)</f>
        <v>54</v>
      </c>
      <c r="K21" s="25">
        <f>J21+IF(Uitslagen!K21=" ",0,Uitslagen!K21)</f>
        <v>64</v>
      </c>
      <c r="L21" s="25">
        <f>K21+IF(Uitslagen!L21=" ",0,Uitslagen!L21)</f>
        <v>72</v>
      </c>
      <c r="M21" s="25">
        <f>L21+IF(Uitslagen!M21=" ",0,Uitslagen!M21)</f>
        <v>79</v>
      </c>
      <c r="N21" s="25">
        <f>M21+IF(Uitslagen!N21=" ",0,Uitslagen!N21)</f>
        <v>87</v>
      </c>
      <c r="O21" s="25">
        <f>N21+IF(Uitslagen!O21=" ",0,Uitslagen!O21)</f>
        <v>94</v>
      </c>
      <c r="P21" s="25">
        <f>O21+IF(Uitslagen!P21=" ",0,Uitslagen!P21)</f>
        <v>101</v>
      </c>
      <c r="Q21" s="25">
        <f>P21+IF(Uitslagen!Q21=" ",0,Uitslagen!Q21)</f>
        <v>101</v>
      </c>
      <c r="R21" s="25">
        <f>Q21+IF(Uitslagen!R21=" ",0,Uitslagen!R21)</f>
        <v>109</v>
      </c>
      <c r="S21" s="25">
        <f>R21+IF(Uitslagen!S21=" ",0,Uitslagen!S21)</f>
        <v>117</v>
      </c>
      <c r="T21" s="25">
        <f>S21+IF(Uitslagen!T21=" ",0,Uitslagen!T21)</f>
        <v>124</v>
      </c>
      <c r="U21" s="25">
        <f>T21+IF(Uitslagen!U21=" ",0,Uitslagen!U21)</f>
        <v>136</v>
      </c>
      <c r="V21" s="25">
        <f>U21+IF(Uitslagen!V21=" ",0,Uitslagen!V21)</f>
        <v>142</v>
      </c>
      <c r="W21" s="25">
        <f>V21+IF(Uitslagen!W21=" ",0,Uitslagen!W21)</f>
        <v>151</v>
      </c>
      <c r="X21" s="25">
        <f>W21+IF(Uitslagen!X21=" ",0,Uitslagen!X21)</f>
        <v>159</v>
      </c>
      <c r="Y21" s="25">
        <f>X21+IF(Uitslagen!Y21=" ",0,Uitslagen!Y21)</f>
        <v>165</v>
      </c>
      <c r="Z21" s="25">
        <f>Y21+IF(Uitslagen!Z21=" ",0,Uitslagen!Z21)</f>
        <v>169</v>
      </c>
      <c r="AA21" s="25">
        <f>Z21+IF(Uitslagen!AA21=" ",0,Uitslagen!AA21)</f>
        <v>176</v>
      </c>
      <c r="AB21" s="25">
        <f>AA21+IF(Uitslagen!AB21=" ",0,Uitslagen!AB21)</f>
        <v>182</v>
      </c>
    </row>
    <row r="22" spans="1:28" x14ac:dyDescent="0.25">
      <c r="A22" s="278"/>
      <c r="B22" s="24" t="str">
        <f>Uitslagen!B22</f>
        <v>DE SPLINTERS 2</v>
      </c>
      <c r="C22" s="25">
        <f>Uitslagen!C22</f>
        <v>7</v>
      </c>
      <c r="D22" s="25">
        <f>IF(ISNUMBER(C22),C22,0)+IF(Uitslagen!D22=" ",0,Uitslagen!D22)</f>
        <v>15</v>
      </c>
      <c r="E22" s="25">
        <f>D22+IF(Uitslagen!E22=" ",0,Uitslagen!E22)</f>
        <v>21</v>
      </c>
      <c r="F22" s="25">
        <f>E22+IF(Uitslagen!F22=" ",0,Uitslagen!F22)</f>
        <v>25</v>
      </c>
      <c r="G22" s="25">
        <f>F22+IF(Uitslagen!G22=" ",0,Uitslagen!G22)</f>
        <v>30</v>
      </c>
      <c r="H22" s="25">
        <f>G22+IF(Uitslagen!H22=" ",0,Uitslagen!H22)</f>
        <v>36</v>
      </c>
      <c r="I22" s="25">
        <f>H22+IF(Uitslagen!I22=" ",0,Uitslagen!I22)</f>
        <v>43</v>
      </c>
      <c r="J22" s="25">
        <f>I22+IF(Uitslagen!J22=" ",0,Uitslagen!J22)</f>
        <v>50</v>
      </c>
      <c r="K22" s="25">
        <f>J22+IF(Uitslagen!K22=" ",0,Uitslagen!K22)</f>
        <v>55</v>
      </c>
      <c r="L22" s="25">
        <f>K22+IF(Uitslagen!L22=" ",0,Uitslagen!L22)</f>
        <v>59</v>
      </c>
      <c r="M22" s="25">
        <f>L22+IF(Uitslagen!M22=" ",0,Uitslagen!M22)</f>
        <v>66</v>
      </c>
      <c r="N22" s="25">
        <f>M22+IF(Uitslagen!N22=" ",0,Uitslagen!N22)</f>
        <v>66</v>
      </c>
      <c r="O22" s="25">
        <f>N22+IF(Uitslagen!O22=" ",0,Uitslagen!O22)</f>
        <v>75</v>
      </c>
      <c r="P22" s="25">
        <f>O22+IF(Uitslagen!P22=" ",0,Uitslagen!P22)</f>
        <v>81</v>
      </c>
      <c r="Q22" s="25">
        <f>P22+IF(Uitslagen!Q22=" ",0,Uitslagen!Q22)</f>
        <v>85</v>
      </c>
      <c r="R22" s="25">
        <f>Q22+IF(Uitslagen!R22=" ",0,Uitslagen!R22)</f>
        <v>91</v>
      </c>
      <c r="S22" s="25">
        <f>R22+IF(Uitslagen!S22=" ",0,Uitslagen!S22)</f>
        <v>96</v>
      </c>
      <c r="T22" s="25">
        <f>S22+IF(Uitslagen!T22=" ",0,Uitslagen!T22)</f>
        <v>99</v>
      </c>
      <c r="U22" s="25">
        <f>T22+IF(Uitslagen!U22=" ",0,Uitslagen!U22)</f>
        <v>104</v>
      </c>
      <c r="V22" s="25">
        <f>U22+IF(Uitslagen!V22=" ",0,Uitslagen!V22)</f>
        <v>109</v>
      </c>
      <c r="W22" s="25">
        <f>V22+IF(Uitslagen!W22=" ",0,Uitslagen!W22)</f>
        <v>115</v>
      </c>
      <c r="X22" s="25">
        <f>W22+IF(Uitslagen!X22=" ",0,Uitslagen!X22)</f>
        <v>118</v>
      </c>
      <c r="Y22" s="25">
        <f>X22+IF(Uitslagen!Y22=" ",0,Uitslagen!Y22)</f>
        <v>124</v>
      </c>
      <c r="Z22" s="25">
        <f>Y22+IF(Uitslagen!Z22=" ",0,Uitslagen!Z22)</f>
        <v>130</v>
      </c>
      <c r="AA22" s="25">
        <f>Z22+IF(Uitslagen!AA22=" ",0,Uitslagen!AA22)</f>
        <v>130</v>
      </c>
      <c r="AB22" s="25">
        <f>AA22+IF(Uitslagen!AB22=" ",0,Uitslagen!AB22)</f>
        <v>138</v>
      </c>
    </row>
    <row r="23" spans="1:28" x14ac:dyDescent="0.25">
      <c r="A23" s="278"/>
      <c r="B23" s="24" t="str">
        <f>Uitslagen!B23</f>
        <v>DE TIJGERS</v>
      </c>
      <c r="C23" s="25">
        <f>Uitslagen!C23</f>
        <v>9</v>
      </c>
      <c r="D23" s="25">
        <f>IF(ISNUMBER(C23),C23,0)+IF(Uitslagen!D23=" ",0,Uitslagen!D23)</f>
        <v>14</v>
      </c>
      <c r="E23" s="25">
        <f>D23+IF(Uitslagen!E23=" ",0,Uitslagen!E23)</f>
        <v>18</v>
      </c>
      <c r="F23" s="25">
        <f>E23+IF(Uitslagen!F23=" ",0,Uitslagen!F23)</f>
        <v>28</v>
      </c>
      <c r="G23" s="25">
        <f>F23+IF(Uitslagen!G23=" ",0,Uitslagen!G23)</f>
        <v>28</v>
      </c>
      <c r="H23" s="25">
        <f>G23+IF(Uitslagen!H23=" ",0,Uitslagen!H23)</f>
        <v>35</v>
      </c>
      <c r="I23" s="25">
        <f>H23+IF(Uitslagen!I23=" ",0,Uitslagen!I23)</f>
        <v>40</v>
      </c>
      <c r="J23" s="25">
        <f>I23+IF(Uitslagen!J23=" ",0,Uitslagen!J23)</f>
        <v>49</v>
      </c>
      <c r="K23" s="25">
        <f>J23+IF(Uitslagen!K23=" ",0,Uitslagen!K23)</f>
        <v>56</v>
      </c>
      <c r="L23" s="25">
        <f>K23+IF(Uitslagen!L23=" ",0,Uitslagen!L23)</f>
        <v>59</v>
      </c>
      <c r="M23" s="25">
        <f>L23+IF(Uitslagen!M23=" ",0,Uitslagen!M23)</f>
        <v>64</v>
      </c>
      <c r="N23" s="25">
        <f>M23+IF(Uitslagen!N23=" ",0,Uitslagen!N23)</f>
        <v>71</v>
      </c>
      <c r="O23" s="25">
        <f>N23+IF(Uitslagen!O23=" ",0,Uitslagen!O23)</f>
        <v>77</v>
      </c>
      <c r="P23" s="25">
        <f>O23+IF(Uitslagen!P23=" ",0,Uitslagen!P23)</f>
        <v>86</v>
      </c>
      <c r="Q23" s="25">
        <f>P23+IF(Uitslagen!Q23=" ",0,Uitslagen!Q23)</f>
        <v>92</v>
      </c>
      <c r="R23" s="25">
        <f>Q23+IF(Uitslagen!R23=" ",0,Uitslagen!R23)</f>
        <v>98</v>
      </c>
      <c r="S23" s="25">
        <f>R23+IF(Uitslagen!S23=" ",0,Uitslagen!S23)</f>
        <v>109</v>
      </c>
      <c r="T23" s="25">
        <f>S23+IF(Uitslagen!T23=" ",0,Uitslagen!T23)</f>
        <v>109</v>
      </c>
      <c r="U23" s="25">
        <f>T23+IF(Uitslagen!U23=" ",0,Uitslagen!U23)</f>
        <v>115</v>
      </c>
      <c r="V23" s="25">
        <f>U23+IF(Uitslagen!V23=" ",0,Uitslagen!V23)</f>
        <v>120</v>
      </c>
      <c r="W23" s="25">
        <f>V23+IF(Uitslagen!W23=" ",0,Uitslagen!W23)</f>
        <v>130</v>
      </c>
      <c r="X23" s="25">
        <f>W23+IF(Uitslagen!X23=" ",0,Uitslagen!X23)</f>
        <v>139</v>
      </c>
      <c r="Y23" s="25">
        <f>X23+IF(Uitslagen!Y23=" ",0,Uitslagen!Y23)</f>
        <v>145</v>
      </c>
      <c r="Z23" s="25">
        <f>Y23+IF(Uitslagen!Z23=" ",0,Uitslagen!Z23)</f>
        <v>153</v>
      </c>
      <c r="AA23" s="25">
        <f>Z23+IF(Uitslagen!AA23=" ",0,Uitslagen!AA23)</f>
        <v>159</v>
      </c>
      <c r="AB23" s="25">
        <f>AA23+IF(Uitslagen!AB23=" ",0,Uitslagen!AB23)</f>
        <v>165</v>
      </c>
    </row>
    <row r="24" spans="1:28" x14ac:dyDescent="0.25">
      <c r="A24" s="278"/>
      <c r="B24" s="24" t="str">
        <f>Uitslagen!B24</f>
        <v>EXCELSIOR</v>
      </c>
      <c r="C24" s="25">
        <f>Uitslagen!C24</f>
        <v>5</v>
      </c>
      <c r="D24" s="25">
        <f>IF(ISNUMBER(C24),C24,0)+IF(Uitslagen!D24=" ",0,Uitslagen!D24)</f>
        <v>10</v>
      </c>
      <c r="E24" s="25">
        <f>D24+IF(Uitslagen!E24=" ",0,Uitslagen!E24)</f>
        <v>15</v>
      </c>
      <c r="F24" s="25">
        <f>E24+IF(Uitslagen!F24=" ",0,Uitslagen!F24)</f>
        <v>15</v>
      </c>
      <c r="G24" s="25">
        <f>F24+IF(Uitslagen!G24=" ",0,Uitslagen!G24)</f>
        <v>20</v>
      </c>
      <c r="H24" s="25">
        <f>G24+IF(Uitslagen!H24=" ",0,Uitslagen!H24)</f>
        <v>25</v>
      </c>
      <c r="I24" s="25">
        <f>H24+IF(Uitslagen!I24=" ",0,Uitslagen!I24)</f>
        <v>29</v>
      </c>
      <c r="J24" s="25">
        <f>I24+IF(Uitslagen!J24=" ",0,Uitslagen!J24)</f>
        <v>32</v>
      </c>
      <c r="K24" s="25">
        <f>J24+IF(Uitslagen!K24=" ",0,Uitslagen!K24)</f>
        <v>36</v>
      </c>
      <c r="L24" s="25">
        <f>K24+IF(Uitslagen!L24=" ",0,Uitslagen!L24)</f>
        <v>43</v>
      </c>
      <c r="M24" s="25">
        <f>L24+IF(Uitslagen!M24=" ",0,Uitslagen!M24)</f>
        <v>53</v>
      </c>
      <c r="N24" s="25">
        <f>M24+IF(Uitslagen!N24=" ",0,Uitslagen!N24)</f>
        <v>58</v>
      </c>
      <c r="O24" s="25">
        <f>N24+IF(Uitslagen!O24=" ",0,Uitslagen!O24)</f>
        <v>65</v>
      </c>
      <c r="P24" s="25">
        <f>O24+IF(Uitslagen!P24=" ",0,Uitslagen!P24)</f>
        <v>71</v>
      </c>
      <c r="Q24" s="25">
        <f>P24+IF(Uitslagen!Q24=" ",0,Uitslagen!Q24)</f>
        <v>76</v>
      </c>
      <c r="R24" s="25">
        <f>Q24+IF(Uitslagen!R24=" ",0,Uitslagen!R24)</f>
        <v>83</v>
      </c>
      <c r="S24" s="25">
        <f>R24+IF(Uitslagen!S24=" ",0,Uitslagen!S24)</f>
        <v>83</v>
      </c>
      <c r="T24" s="25">
        <f>S24+IF(Uitslagen!T24=" ",0,Uitslagen!T24)</f>
        <v>93</v>
      </c>
      <c r="U24" s="25">
        <f>T24+IF(Uitslagen!U24=" ",0,Uitslagen!U24)</f>
        <v>98</v>
      </c>
      <c r="V24" s="25">
        <f>U24+IF(Uitslagen!V24=" ",0,Uitslagen!V24)</f>
        <v>104</v>
      </c>
      <c r="W24" s="25">
        <f>V24+IF(Uitslagen!W24=" ",0,Uitslagen!W24)</f>
        <v>106</v>
      </c>
      <c r="X24" s="25">
        <f>W24+IF(Uitslagen!X24=" ",0,Uitslagen!X24)</f>
        <v>114</v>
      </c>
      <c r="Y24" s="25">
        <f>X24+IF(Uitslagen!Y24=" ",0,Uitslagen!Y24)</f>
        <v>118</v>
      </c>
      <c r="Z24" s="25">
        <f>Y24+IF(Uitslagen!Z24=" ",0,Uitslagen!Z24)</f>
        <v>129</v>
      </c>
      <c r="AA24" s="25">
        <f>Z24+IF(Uitslagen!AA24=" ",0,Uitslagen!AA24)</f>
        <v>132</v>
      </c>
      <c r="AB24" s="25">
        <f>AA24+IF(Uitslagen!AB24=" ",0,Uitslagen!AB24)</f>
        <v>136</v>
      </c>
    </row>
    <row r="25" spans="1:28" x14ac:dyDescent="0.25">
      <c r="A25" s="278"/>
      <c r="B25" s="24" t="str">
        <f>Uitslagen!B25</f>
        <v>HET WIEL 1</v>
      </c>
      <c r="C25" s="25">
        <f>Uitslagen!C25</f>
        <v>6</v>
      </c>
      <c r="D25" s="25">
        <f>IF(ISNUMBER(C25),C25,0)+IF(Uitslagen!D25=" ",0,Uitslagen!D25)</f>
        <v>12</v>
      </c>
      <c r="E25" s="25">
        <f>D25+IF(Uitslagen!E25=" ",0,Uitslagen!E25)</f>
        <v>16</v>
      </c>
      <c r="F25" s="25">
        <f>E25+IF(Uitslagen!F25=" ",0,Uitslagen!F25)</f>
        <v>24</v>
      </c>
      <c r="G25" s="25">
        <f>F25+IF(Uitslagen!G25=" ",0,Uitslagen!G25)</f>
        <v>30</v>
      </c>
      <c r="H25" s="25">
        <f>G25+IF(Uitslagen!H25=" ",0,Uitslagen!H25)</f>
        <v>35</v>
      </c>
      <c r="I25" s="25">
        <f>H25+IF(Uitslagen!I25=" ",0,Uitslagen!I25)</f>
        <v>40</v>
      </c>
      <c r="J25" s="25">
        <f>I25+IF(Uitslagen!J25=" ",0,Uitslagen!J25)</f>
        <v>46</v>
      </c>
      <c r="K25" s="25">
        <f>J25+IF(Uitslagen!K25=" ",0,Uitslagen!K25)</f>
        <v>54</v>
      </c>
      <c r="L25" s="25">
        <f>K25+IF(Uitslagen!L25=" ",0,Uitslagen!L25)</f>
        <v>54</v>
      </c>
      <c r="M25" s="25">
        <f>L25+IF(Uitslagen!M25=" ",0,Uitslagen!M25)</f>
        <v>59</v>
      </c>
      <c r="N25" s="25">
        <f>M25+IF(Uitslagen!N25=" ",0,Uitslagen!N25)</f>
        <v>66</v>
      </c>
      <c r="O25" s="25">
        <f>N25+IF(Uitslagen!O25=" ",0,Uitslagen!O25)</f>
        <v>71</v>
      </c>
      <c r="P25" s="25">
        <f>O25+IF(Uitslagen!P25=" ",0,Uitslagen!P25)</f>
        <v>78</v>
      </c>
      <c r="Q25" s="25">
        <f>P25+IF(Uitslagen!Q25=" ",0,Uitslagen!Q25)</f>
        <v>89</v>
      </c>
      <c r="R25" s="25">
        <f>Q25+IF(Uitslagen!R25=" ",0,Uitslagen!R25)</f>
        <v>93</v>
      </c>
      <c r="S25" s="25">
        <f>R25+IF(Uitslagen!S25=" ",0,Uitslagen!S25)</f>
        <v>100</v>
      </c>
      <c r="T25" s="25">
        <f>S25+IF(Uitslagen!T25=" ",0,Uitslagen!T25)</f>
        <v>106</v>
      </c>
      <c r="U25" s="25">
        <f>T25+IF(Uitslagen!U25=" ",0,Uitslagen!U25)</f>
        <v>112</v>
      </c>
      <c r="V25" s="25">
        <f>U25+IF(Uitslagen!V25=" ",0,Uitslagen!V25)</f>
        <v>118</v>
      </c>
      <c r="W25" s="25">
        <f>V25+IF(Uitslagen!W25=" ",0,Uitslagen!W25)</f>
        <v>125</v>
      </c>
      <c r="X25" s="25">
        <f>W25+IF(Uitslagen!X25=" ",0,Uitslagen!X25)</f>
        <v>129</v>
      </c>
      <c r="Y25" s="25">
        <f>X25+IF(Uitslagen!Y25=" ",0,Uitslagen!Y25)</f>
        <v>129</v>
      </c>
      <c r="Z25" s="25">
        <f>Y25+IF(Uitslagen!Z25=" ",0,Uitslagen!Z25)</f>
        <v>130</v>
      </c>
      <c r="AA25" s="25">
        <f>Z25+IF(Uitslagen!AA25=" ",0,Uitslagen!AA25)</f>
        <v>138</v>
      </c>
      <c r="AB25" s="25">
        <f>AA25+IF(Uitslagen!AB25=" ",0,Uitslagen!AB25)</f>
        <v>146</v>
      </c>
    </row>
    <row r="26" spans="1:28" x14ac:dyDescent="0.25">
      <c r="A26" s="278"/>
      <c r="B26" s="24" t="str">
        <f>Uitslagen!B26</f>
        <v>HET ZANDHOF 1</v>
      </c>
      <c r="C26" s="55" t="str">
        <f>Uitslagen!C26</f>
        <v xml:space="preserve"> </v>
      </c>
      <c r="D26" s="55">
        <f>IF(ISNUMBER(C26),C26,0)+IF(Uitslagen!D26=" ",0,Uitslagen!D26)</f>
        <v>6</v>
      </c>
      <c r="E26" s="25">
        <f>D26+IF(Uitslagen!E26=" ",0,Uitslagen!E26)</f>
        <v>12</v>
      </c>
      <c r="F26" s="25">
        <f>E26+IF(Uitslagen!F26=" ",0,Uitslagen!F26)</f>
        <v>16</v>
      </c>
      <c r="G26" s="25">
        <f>F26+IF(Uitslagen!G26=" ",0,Uitslagen!G26)</f>
        <v>23</v>
      </c>
      <c r="H26" s="25">
        <f>G26+IF(Uitslagen!H26=" ",0,Uitslagen!H26)</f>
        <v>30</v>
      </c>
      <c r="I26" s="25">
        <f>H26+IF(Uitslagen!I26=" ",0,Uitslagen!I26)</f>
        <v>37</v>
      </c>
      <c r="J26" s="25">
        <f>I26+IF(Uitslagen!J26=" ",0,Uitslagen!J26)</f>
        <v>45</v>
      </c>
      <c r="K26" s="25">
        <f>J26+IF(Uitslagen!K26=" ",0,Uitslagen!K26)</f>
        <v>50</v>
      </c>
      <c r="L26" s="25">
        <f>K26+IF(Uitslagen!L26=" ",0,Uitslagen!L26)</f>
        <v>61</v>
      </c>
      <c r="M26" s="25">
        <f>L26+IF(Uitslagen!M26=" ",0,Uitslagen!M26)</f>
        <v>68</v>
      </c>
      <c r="N26" s="25">
        <f>M26+IF(Uitslagen!N26=" ",0,Uitslagen!N26)</f>
        <v>73</v>
      </c>
      <c r="O26" s="25">
        <f>N26+IF(Uitslagen!O26=" ",0,Uitslagen!O26)</f>
        <v>80</v>
      </c>
      <c r="P26" s="25">
        <f>O26+IF(Uitslagen!P26=" ",0,Uitslagen!P26)</f>
        <v>80</v>
      </c>
      <c r="Q26" s="25">
        <f>P26+IF(Uitslagen!Q26=" ",0,Uitslagen!Q26)</f>
        <v>86</v>
      </c>
      <c r="R26" s="25">
        <f>Q26+IF(Uitslagen!R26=" ",0,Uitslagen!R26)</f>
        <v>92</v>
      </c>
      <c r="S26" s="25">
        <f>R26+IF(Uitslagen!S26=" ",0,Uitslagen!S26)</f>
        <v>100</v>
      </c>
      <c r="T26" s="25">
        <f>S26+IF(Uitslagen!T26=" ",0,Uitslagen!T26)</f>
        <v>105</v>
      </c>
      <c r="U26" s="25">
        <f>T26+IF(Uitslagen!U26=" ",0,Uitslagen!U26)</f>
        <v>112</v>
      </c>
      <c r="V26" s="25">
        <f>U26+IF(Uitslagen!V26=" ",0,Uitslagen!V26)</f>
        <v>118</v>
      </c>
      <c r="W26" s="25">
        <f>V26+IF(Uitslagen!W26=" ",0,Uitslagen!W26)</f>
        <v>126</v>
      </c>
      <c r="X26" s="25">
        <f>W26+IF(Uitslagen!X26=" ",0,Uitslagen!X26)</f>
        <v>134</v>
      </c>
      <c r="Y26" s="25">
        <f>X26+IF(Uitslagen!Y26=" ",0,Uitslagen!Y26)</f>
        <v>144</v>
      </c>
      <c r="Z26" s="25">
        <f>Y26+IF(Uitslagen!Z26=" ",0,Uitslagen!Z26)</f>
        <v>153</v>
      </c>
      <c r="AA26" s="25">
        <f>Z26+IF(Uitslagen!AA26=" ",0,Uitslagen!AA26)</f>
        <v>159</v>
      </c>
      <c r="AB26" s="25">
        <f>AA26+IF(Uitslagen!AB26=" ",0,Uitslagen!AB26)</f>
        <v>166</v>
      </c>
    </row>
    <row r="27" spans="1:28" x14ac:dyDescent="0.25">
      <c r="A27" s="278"/>
      <c r="B27" s="24" t="str">
        <f>Uitslagen!B27</f>
        <v>KALFORT SPORTIF 3</v>
      </c>
      <c r="C27" s="64">
        <f>Uitslagen!C27</f>
        <v>6</v>
      </c>
      <c r="D27" s="25">
        <f>IF(ISNUMBER(C27),C27,0)+IF(Uitslagen!D27=" ",0,Uitslagen!D27)</f>
        <v>13</v>
      </c>
      <c r="E27" s="25">
        <f>D27+IF(Uitslagen!E27=" ",0,Uitslagen!E27)</f>
        <v>18</v>
      </c>
      <c r="F27" s="25">
        <f>E27+IF(Uitslagen!F27=" ",0,Uitslagen!F27)</f>
        <v>27</v>
      </c>
      <c r="G27" s="25">
        <f>F27+IF(Uitslagen!G27=" ",0,Uitslagen!G27)</f>
        <v>35</v>
      </c>
      <c r="H27" s="25">
        <f>G27+IF(Uitslagen!H27=" ",0,Uitslagen!H27)</f>
        <v>41</v>
      </c>
      <c r="I27" s="25">
        <f>H27+IF(Uitslagen!I27=" ",0,Uitslagen!I27)</f>
        <v>49</v>
      </c>
      <c r="J27" s="25">
        <f>I27+IF(Uitslagen!J27=" ",0,Uitslagen!J27)</f>
        <v>53</v>
      </c>
      <c r="K27" s="25">
        <f>J27+IF(Uitslagen!K27=" ",0,Uitslagen!K27)</f>
        <v>59</v>
      </c>
      <c r="L27" s="25">
        <f>K27+IF(Uitslagen!L27=" ",0,Uitslagen!L27)</f>
        <v>68</v>
      </c>
      <c r="M27" s="25">
        <f>L27+IF(Uitslagen!M27=" ",0,Uitslagen!M27)</f>
        <v>68</v>
      </c>
      <c r="N27" s="25">
        <f>M27+IF(Uitslagen!N27=" ",0,Uitslagen!N27)</f>
        <v>78</v>
      </c>
      <c r="O27" s="25">
        <f>N27+IF(Uitslagen!O27=" ",0,Uitslagen!O27)</f>
        <v>83</v>
      </c>
      <c r="P27" s="25">
        <f>O27+IF(Uitslagen!P27=" ",0,Uitslagen!P27)</f>
        <v>88</v>
      </c>
      <c r="Q27" s="25">
        <f>P27+IF(Uitslagen!Q27=" ",0,Uitslagen!Q27)</f>
        <v>95</v>
      </c>
      <c r="R27" s="25">
        <f>Q27+IF(Uitslagen!R27=" ",0,Uitslagen!R27)</f>
        <v>104</v>
      </c>
      <c r="S27" s="25">
        <f>R27+IF(Uitslagen!S27=" ",0,Uitslagen!S27)</f>
        <v>111</v>
      </c>
      <c r="T27" s="25">
        <f>S27+IF(Uitslagen!T27=" ",0,Uitslagen!T27)</f>
        <v>121</v>
      </c>
      <c r="U27" s="25">
        <f>T27+IF(Uitslagen!U27=" ",0,Uitslagen!U27)</f>
        <v>128</v>
      </c>
      <c r="V27" s="25">
        <f>U27+IF(Uitslagen!V27=" ",0,Uitslagen!V27)</f>
        <v>138</v>
      </c>
      <c r="W27" s="25">
        <f>V27+IF(Uitslagen!W27=" ",0,Uitslagen!W27)</f>
        <v>142</v>
      </c>
      <c r="X27" s="25">
        <f>W27+IF(Uitslagen!X27=" ",0,Uitslagen!X27)</f>
        <v>145</v>
      </c>
      <c r="Y27" s="25">
        <f>X27+IF(Uitslagen!Y27=" ",0,Uitslagen!Y27)</f>
        <v>151</v>
      </c>
      <c r="Z27" s="25">
        <f>Y27+IF(Uitslagen!Z27=" ",0,Uitslagen!Z27)</f>
        <v>151</v>
      </c>
      <c r="AA27" s="25">
        <f>Z27+IF(Uitslagen!AA27=" ",0,Uitslagen!AA27)</f>
        <v>158</v>
      </c>
      <c r="AB27" s="25">
        <f>AA27+IF(Uitslagen!AB27=" ",0,Uitslagen!AB27)</f>
        <v>164</v>
      </c>
    </row>
    <row r="28" spans="1:28" x14ac:dyDescent="0.25">
      <c r="A28" s="278"/>
      <c r="B28" s="24" t="str">
        <f>Uitslagen!B28</f>
        <v>NJAMMIE</v>
      </c>
      <c r="C28" s="25">
        <f>Uitslagen!C28</f>
        <v>2</v>
      </c>
      <c r="D28" s="25">
        <f>IF(ISNUMBER(C28),C28,0)+IF(Uitslagen!D28=" ",0,Uitslagen!D28)</f>
        <v>8</v>
      </c>
      <c r="E28" s="25">
        <f>D28+IF(Uitslagen!E28=" ",0,Uitslagen!E28)</f>
        <v>11</v>
      </c>
      <c r="F28" s="25">
        <f>E28+IF(Uitslagen!F28=" ",0,Uitslagen!F28)</f>
        <v>13</v>
      </c>
      <c r="G28" s="25">
        <f>F28+IF(Uitslagen!G28=" ",0,Uitslagen!G28)</f>
        <v>17</v>
      </c>
      <c r="H28" s="25">
        <f>G28+IF(Uitslagen!H28=" ",0,Uitslagen!H28)</f>
        <v>20</v>
      </c>
      <c r="I28" s="25">
        <f>H28+IF(Uitslagen!I28=" ",0,Uitslagen!I28)</f>
        <v>20</v>
      </c>
      <c r="J28" s="25">
        <f>I28+IF(Uitslagen!J28=" ",0,Uitslagen!J28)</f>
        <v>23</v>
      </c>
      <c r="K28" s="25">
        <f>J28+IF(Uitslagen!K28=" ",0,Uitslagen!K28)</f>
        <v>25</v>
      </c>
      <c r="L28" s="25">
        <f>K28+IF(Uitslagen!L28=" ",0,Uitslagen!L28)</f>
        <v>26</v>
      </c>
      <c r="M28" s="25">
        <f>L28+IF(Uitslagen!M28=" ",0,Uitslagen!M28)</f>
        <v>28</v>
      </c>
      <c r="N28" s="25">
        <f>M28+IF(Uitslagen!N28=" ",0,Uitslagen!N28)</f>
        <v>30</v>
      </c>
      <c r="O28" s="25">
        <f>N28+IF(Uitslagen!O28=" ",0,Uitslagen!O28)</f>
        <v>33</v>
      </c>
      <c r="P28" s="25">
        <f>O28+IF(Uitslagen!P28=" ",0,Uitslagen!P28)</f>
        <v>36</v>
      </c>
      <c r="Q28" s="25">
        <f>P28+IF(Uitslagen!Q28=" ",0,Uitslagen!Q28)</f>
        <v>37</v>
      </c>
      <c r="R28" s="25">
        <f>Q28+IF(Uitslagen!R28=" ",0,Uitslagen!R28)</f>
        <v>39</v>
      </c>
      <c r="S28" s="25">
        <f>R28+IF(Uitslagen!S28=" ",0,Uitslagen!S28)</f>
        <v>40</v>
      </c>
      <c r="T28" s="25">
        <f>S28+IF(Uitslagen!T28=" ",0,Uitslagen!T28)</f>
        <v>42</v>
      </c>
      <c r="U28" s="25">
        <f>T28+IF(Uitslagen!U28=" ",0,Uitslagen!U28)</f>
        <v>42</v>
      </c>
      <c r="V28" s="25">
        <f>U28+IF(Uitslagen!V28=" ",0,Uitslagen!V28)</f>
        <v>42</v>
      </c>
      <c r="W28" s="25">
        <f>V28+IF(Uitslagen!W28=" ",0,Uitslagen!W28)</f>
        <v>42</v>
      </c>
      <c r="X28" s="25">
        <f>W28+IF(Uitslagen!X28=" ",0,Uitslagen!X28)</f>
        <v>46</v>
      </c>
      <c r="Y28" s="25">
        <f>X28+IF(Uitslagen!Y28=" ",0,Uitslagen!Y28)</f>
        <v>48</v>
      </c>
      <c r="Z28" s="25">
        <f>Y28+IF(Uitslagen!Z28=" ",0,Uitslagen!Z28)</f>
        <v>49</v>
      </c>
      <c r="AA28" s="25">
        <f>Z28+IF(Uitslagen!AA28=" ",0,Uitslagen!AA28)</f>
        <v>53</v>
      </c>
      <c r="AB28" s="25">
        <f>AA28+IF(Uitslagen!AB28=" ",0,Uitslagen!AB28)</f>
        <v>57</v>
      </c>
    </row>
    <row r="29" spans="1:28" x14ac:dyDescent="0.25">
      <c r="A29" s="278"/>
      <c r="B29" s="24" t="str">
        <f>Uitslagen!B29</f>
        <v>TEN DORPE 2</v>
      </c>
      <c r="C29" s="25">
        <f>Uitslagen!C29</f>
        <v>3</v>
      </c>
      <c r="D29" s="25">
        <f>IF(ISNUMBER(C29),C29,0)+IF(Uitslagen!D29=" ",0,Uitslagen!D29)</f>
        <v>7</v>
      </c>
      <c r="E29" s="25">
        <f>D29+IF(Uitslagen!E29=" ",0,Uitslagen!E29)</f>
        <v>14</v>
      </c>
      <c r="F29" s="25">
        <f>E29+IF(Uitslagen!F29=" ",0,Uitslagen!F29)</f>
        <v>21</v>
      </c>
      <c r="G29" s="25">
        <f>F29+IF(Uitslagen!G29=" ",0,Uitslagen!G29)</f>
        <v>27</v>
      </c>
      <c r="H29" s="25">
        <f>G29+IF(Uitslagen!H29=" ",0,Uitslagen!H29)</f>
        <v>33</v>
      </c>
      <c r="I29" s="25">
        <f>H29+IF(Uitslagen!I29=" ",0,Uitslagen!I29)</f>
        <v>36</v>
      </c>
      <c r="J29" s="25">
        <f>I29+IF(Uitslagen!J29=" ",0,Uitslagen!J29)</f>
        <v>36</v>
      </c>
      <c r="K29" s="25">
        <f>J29+IF(Uitslagen!K29=" ",0,Uitslagen!K29)</f>
        <v>38</v>
      </c>
      <c r="L29" s="25">
        <f>K29+IF(Uitslagen!L29=" ",0,Uitslagen!L29)</f>
        <v>41</v>
      </c>
      <c r="M29" s="25">
        <f>L29+IF(Uitslagen!M29=" ",0,Uitslagen!M29)</f>
        <v>46</v>
      </c>
      <c r="N29" s="25">
        <f>M29+IF(Uitslagen!N29=" ",0,Uitslagen!N29)</f>
        <v>56</v>
      </c>
      <c r="O29" s="25">
        <f>N29+IF(Uitslagen!O29=" ",0,Uitslagen!O29)</f>
        <v>61</v>
      </c>
      <c r="P29" s="25">
        <f>O29+IF(Uitslagen!P29=" ",0,Uitslagen!P29)</f>
        <v>64</v>
      </c>
      <c r="Q29" s="25">
        <f>P29+IF(Uitslagen!Q29=" ",0,Uitslagen!Q29)</f>
        <v>72</v>
      </c>
      <c r="R29" s="25">
        <f>Q29+IF(Uitslagen!R29=" ",0,Uitslagen!R29)</f>
        <v>75</v>
      </c>
      <c r="S29" s="25">
        <f>R29+IF(Uitslagen!S29=" ",0,Uitslagen!S29)</f>
        <v>80</v>
      </c>
      <c r="T29" s="25">
        <f>S29+IF(Uitslagen!T29=" ",0,Uitslagen!T29)</f>
        <v>86</v>
      </c>
      <c r="U29" s="25">
        <f>T29+IF(Uitslagen!U29=" ",0,Uitslagen!U29)</f>
        <v>90</v>
      </c>
      <c r="V29" s="25">
        <f>U29+IF(Uitslagen!V29=" ",0,Uitslagen!V29)</f>
        <v>94</v>
      </c>
      <c r="W29" s="25">
        <f>V29+IF(Uitslagen!W29=" ",0,Uitslagen!W29)</f>
        <v>94</v>
      </c>
      <c r="X29" s="25">
        <f>W29+IF(Uitslagen!X29=" ",0,Uitslagen!X29)</f>
        <v>98</v>
      </c>
      <c r="Y29" s="25">
        <f>X29+IF(Uitslagen!Y29=" ",0,Uitslagen!Y29)</f>
        <v>105</v>
      </c>
      <c r="Z29" s="25">
        <f>Y29+IF(Uitslagen!Z29=" ",0,Uitslagen!Z29)</f>
        <v>108</v>
      </c>
      <c r="AA29" s="25">
        <f>Z29+IF(Uitslagen!AA29=" ",0,Uitslagen!AA29)</f>
        <v>116</v>
      </c>
      <c r="AB29" s="25">
        <f>AA29+IF(Uitslagen!AB29=" ",0,Uitslagen!AB29)</f>
        <v>124</v>
      </c>
    </row>
    <row r="30" spans="1:28" x14ac:dyDescent="0.2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ht="12.75" customHeight="1" x14ac:dyDescent="0.25">
      <c r="A31" s="278" t="str">
        <f>Uitslagen!A31</f>
        <v>2e Reeks</v>
      </c>
      <c r="B31" s="24" t="str">
        <f>Uitslagen!B31</f>
        <v>BLOCKSKEN</v>
      </c>
      <c r="C31" s="25">
        <f>Uitslagen!C31</f>
        <v>3</v>
      </c>
      <c r="D31" s="25">
        <f>IF(ISNUMBER(C31),C31,0)+IF(Uitslagen!D31=" ",0,Uitslagen!D31)</f>
        <v>11</v>
      </c>
      <c r="E31" s="25">
        <f>D31+IF(Uitslagen!E31=" ",0,Uitslagen!E31)</f>
        <v>18</v>
      </c>
      <c r="F31" s="25">
        <f>E31+IF(Uitslagen!F31=" ",0,Uitslagen!F31)</f>
        <v>24</v>
      </c>
      <c r="G31" s="25">
        <f>F31+IF(Uitslagen!G31=" ",0,Uitslagen!G31)</f>
        <v>30</v>
      </c>
      <c r="H31" s="25">
        <f>G31+IF(Uitslagen!H31=" ",0,Uitslagen!H31)</f>
        <v>36</v>
      </c>
      <c r="I31" s="25">
        <f>H31+IF(Uitslagen!I31=" ",0,Uitslagen!I31)</f>
        <v>43</v>
      </c>
      <c r="J31" s="25">
        <f>I31+IF(Uitslagen!J31=" ",0,Uitslagen!J31)</f>
        <v>43</v>
      </c>
      <c r="K31" s="25">
        <f>J31+IF(Uitslagen!K31=" ",0,Uitslagen!K31)</f>
        <v>48</v>
      </c>
      <c r="L31" s="25">
        <f>K31+IF(Uitslagen!L31=" ",0,Uitslagen!L31)</f>
        <v>58</v>
      </c>
      <c r="M31" s="25">
        <f>L31+IF(Uitslagen!M31=" ",0,Uitslagen!M31)</f>
        <v>67</v>
      </c>
      <c r="N31" s="25">
        <f>M31+IF(Uitslagen!N31=" ",0,Uitslagen!N31)</f>
        <v>73</v>
      </c>
      <c r="O31" s="25">
        <f>N31+IF(Uitslagen!O31=" ",0,Uitslagen!O31)</f>
        <v>73</v>
      </c>
      <c r="P31" s="25">
        <f>O31+IF(Uitslagen!P31=" ",0,Uitslagen!P31)</f>
        <v>78</v>
      </c>
      <c r="Q31" s="25">
        <f>P31+IF(Uitslagen!Q31=" ",0,Uitslagen!Q31)</f>
        <v>84</v>
      </c>
      <c r="R31" s="25">
        <f>Q31+IF(Uitslagen!R31=" ",0,Uitslagen!R31)</f>
        <v>90</v>
      </c>
      <c r="S31" s="25">
        <f>R31+IF(Uitslagen!S31=" ",0,Uitslagen!S31)</f>
        <v>93</v>
      </c>
      <c r="T31" s="25">
        <f>S31+IF(Uitslagen!T31=" ",0,Uitslagen!T31)</f>
        <v>97</v>
      </c>
      <c r="U31" s="25">
        <f>T31+IF(Uitslagen!U31=" ",0,Uitslagen!U31)</f>
        <v>106</v>
      </c>
      <c r="V31" s="25">
        <f>U31+IF(Uitslagen!V31=" ",0,Uitslagen!V31)</f>
        <v>112</v>
      </c>
      <c r="W31" s="25">
        <f>V31+IF(Uitslagen!W31=" ",0,Uitslagen!W31)</f>
        <v>112</v>
      </c>
      <c r="X31" s="25">
        <f>W31+IF(Uitslagen!X31=" ",0,Uitslagen!X31)</f>
        <v>116</v>
      </c>
      <c r="Y31" s="25">
        <f>X31+IF(Uitslagen!Y31=" ",0,Uitslagen!Y31)</f>
        <v>127</v>
      </c>
      <c r="Z31" s="25">
        <f>Y31+IF(Uitslagen!Z31=" ",0,Uitslagen!Z31)</f>
        <v>135</v>
      </c>
      <c r="AA31" s="25">
        <f>Z31+IF(Uitslagen!AA31=" ",0,Uitslagen!AA31)</f>
        <v>140</v>
      </c>
      <c r="AB31" s="25">
        <f>AA31+IF(Uitslagen!AB31=" ",0,Uitslagen!AB31)</f>
        <v>140</v>
      </c>
    </row>
    <row r="32" spans="1:28" x14ac:dyDescent="0.25">
      <c r="A32" s="278"/>
      <c r="B32" s="24" t="str">
        <f>Uitslagen!B32</f>
        <v>DE GOLVERS 2</v>
      </c>
      <c r="C32" s="25">
        <f>Uitslagen!C32</f>
        <v>8</v>
      </c>
      <c r="D32" s="25">
        <f>IF(ISNUMBER(C32),C32,0)+IF(Uitslagen!D32=" ",0,Uitslagen!D32)</f>
        <v>17</v>
      </c>
      <c r="E32" s="25">
        <f>D32+IF(Uitslagen!E32=" ",0,Uitslagen!E32)</f>
        <v>22</v>
      </c>
      <c r="F32" s="25">
        <f>E32+IF(Uitslagen!F32=" ",0,Uitslagen!F32)</f>
        <v>28</v>
      </c>
      <c r="G32" s="25">
        <f>F32+IF(Uitslagen!G32=" ",0,Uitslagen!G32)</f>
        <v>36</v>
      </c>
      <c r="H32" s="25">
        <f>G32+IF(Uitslagen!H32=" ",0,Uitslagen!H32)</f>
        <v>43</v>
      </c>
      <c r="I32" s="25">
        <f>H32+IF(Uitslagen!I32=" ",0,Uitslagen!I32)</f>
        <v>52</v>
      </c>
      <c r="J32" s="25">
        <f>I32+IF(Uitslagen!J32=" ",0,Uitslagen!J32)</f>
        <v>52</v>
      </c>
      <c r="K32" s="25">
        <f>J32+IF(Uitslagen!K32=" ",0,Uitslagen!K32)</f>
        <v>59</v>
      </c>
      <c r="L32" s="25">
        <f>K32+IF(Uitslagen!L32=" ",0,Uitslagen!L32)</f>
        <v>64</v>
      </c>
      <c r="M32" s="25">
        <f>L32+IF(Uitslagen!M32=" ",0,Uitslagen!M32)</f>
        <v>76</v>
      </c>
      <c r="N32" s="25">
        <f>M32+IF(Uitslagen!N32=" ",0,Uitslagen!N32)</f>
        <v>82</v>
      </c>
      <c r="O32" s="25">
        <f>N32+IF(Uitslagen!O32=" ",0,Uitslagen!O32)</f>
        <v>82</v>
      </c>
      <c r="P32" s="25">
        <f>O32+IF(Uitslagen!P32=" ",0,Uitslagen!P32)</f>
        <v>89</v>
      </c>
      <c r="Q32" s="25">
        <f>P32+IF(Uitslagen!Q32=" ",0,Uitslagen!Q32)</f>
        <v>98</v>
      </c>
      <c r="R32" s="25">
        <f>Q32+IF(Uitslagen!R32=" ",0,Uitslagen!R32)</f>
        <v>105</v>
      </c>
      <c r="S32" s="25">
        <f>R32+IF(Uitslagen!S32=" ",0,Uitslagen!S32)</f>
        <v>113</v>
      </c>
      <c r="T32" s="25">
        <f>S32+IF(Uitslagen!T32=" ",0,Uitslagen!T32)</f>
        <v>119</v>
      </c>
      <c r="U32" s="25">
        <f>T32+IF(Uitslagen!U32=" ",0,Uitslagen!U32)</f>
        <v>126</v>
      </c>
      <c r="V32" s="25">
        <f>U32+IF(Uitslagen!V32=" ",0,Uitslagen!V32)</f>
        <v>133</v>
      </c>
      <c r="W32" s="25">
        <f>V32+IF(Uitslagen!W32=" ",0,Uitslagen!W32)</f>
        <v>133</v>
      </c>
      <c r="X32" s="25">
        <f>W32+IF(Uitslagen!X32=" ",0,Uitslagen!X32)</f>
        <v>142</v>
      </c>
      <c r="Y32" s="25">
        <f>X32+IF(Uitslagen!Y32=" ",0,Uitslagen!Y32)</f>
        <v>145</v>
      </c>
      <c r="Z32" s="25">
        <f>Y32+IF(Uitslagen!Z32=" ",0,Uitslagen!Z32)</f>
        <v>152</v>
      </c>
      <c r="AA32" s="25">
        <f>Z32+IF(Uitslagen!AA32=" ",0,Uitslagen!AA32)</f>
        <v>159</v>
      </c>
      <c r="AB32" s="25">
        <f>AA32+IF(Uitslagen!AB32=" ",0,Uitslagen!AB32)</f>
        <v>159</v>
      </c>
    </row>
    <row r="33" spans="1:28" x14ac:dyDescent="0.25">
      <c r="A33" s="278"/>
      <c r="B33" s="24" t="str">
        <f>Uitslagen!B33</f>
        <v>DE RICO'S</v>
      </c>
      <c r="C33" s="25">
        <f>Uitslagen!C33</f>
        <v>6</v>
      </c>
      <c r="D33" s="25">
        <f>IF(ISNUMBER(C33),C33,0)+IF(Uitslagen!D33=" ",0,Uitslagen!D33)</f>
        <v>12</v>
      </c>
      <c r="E33" s="25">
        <f>D33+IF(Uitslagen!E33=" ",0,Uitslagen!E33)</f>
        <v>20</v>
      </c>
      <c r="F33" s="25">
        <f>E33+IF(Uitslagen!F33=" ",0,Uitslagen!F33)</f>
        <v>25</v>
      </c>
      <c r="G33" s="25">
        <f>F33+IF(Uitslagen!G33=" ",0,Uitslagen!G33)</f>
        <v>33</v>
      </c>
      <c r="H33" s="25">
        <f>G33+IF(Uitslagen!H33=" ",0,Uitslagen!H33)</f>
        <v>42</v>
      </c>
      <c r="I33" s="25">
        <f>H33+IF(Uitslagen!I33=" ",0,Uitslagen!I33)</f>
        <v>47</v>
      </c>
      <c r="J33" s="25">
        <f>I33+IF(Uitslagen!J33=" ",0,Uitslagen!J33)</f>
        <v>47</v>
      </c>
      <c r="K33" s="25">
        <f>J33+IF(Uitslagen!K33=" ",0,Uitslagen!K33)</f>
        <v>58</v>
      </c>
      <c r="L33" s="25">
        <f>K33+IF(Uitslagen!L33=" ",0,Uitslagen!L33)</f>
        <v>63</v>
      </c>
      <c r="M33" s="25">
        <f>L33+IF(Uitslagen!M33=" ",0,Uitslagen!M33)</f>
        <v>63</v>
      </c>
      <c r="N33" s="25">
        <f>M33+IF(Uitslagen!N33=" ",0,Uitslagen!N33)</f>
        <v>67</v>
      </c>
      <c r="O33" s="25">
        <f>N33+IF(Uitslagen!O33=" ",0,Uitslagen!O33)</f>
        <v>67</v>
      </c>
      <c r="P33" s="25">
        <f>O33+IF(Uitslagen!P33=" ",0,Uitslagen!P33)</f>
        <v>73</v>
      </c>
      <c r="Q33" s="25">
        <f>P33+IF(Uitslagen!Q33=" ",0,Uitslagen!Q33)</f>
        <v>80</v>
      </c>
      <c r="R33" s="25">
        <f>Q33+IF(Uitslagen!R33=" ",0,Uitslagen!R33)</f>
        <v>87</v>
      </c>
      <c r="S33" s="25">
        <f>R33+IF(Uitslagen!S33=" ",0,Uitslagen!S33)</f>
        <v>93</v>
      </c>
      <c r="T33" s="25">
        <f>S33+IF(Uitslagen!T33=" ",0,Uitslagen!T33)</f>
        <v>100</v>
      </c>
      <c r="U33" s="25">
        <f>T33+IF(Uitslagen!U33=" ",0,Uitslagen!U33)</f>
        <v>108</v>
      </c>
      <c r="V33" s="25">
        <f>U33+IF(Uitslagen!V33=" ",0,Uitslagen!V33)</f>
        <v>114</v>
      </c>
      <c r="W33" s="25">
        <f>V33+IF(Uitslagen!W33=" ",0,Uitslagen!W33)</f>
        <v>114</v>
      </c>
      <c r="X33" s="25">
        <f>W33+IF(Uitslagen!X33=" ",0,Uitslagen!X33)</f>
        <v>124</v>
      </c>
      <c r="Y33" s="25">
        <f>X33+IF(Uitslagen!Y33=" ",0,Uitslagen!Y33)</f>
        <v>130</v>
      </c>
      <c r="Z33" s="25">
        <f>Y33+IF(Uitslagen!Z33=" ",0,Uitslagen!Z33)</f>
        <v>135</v>
      </c>
      <c r="AA33" s="25">
        <f>Z33+IF(Uitslagen!AA33=" ",0,Uitslagen!AA33)</f>
        <v>141</v>
      </c>
      <c r="AB33" s="25">
        <f>AA33+IF(Uitslagen!AB33=" ",0,Uitslagen!AB33)</f>
        <v>141</v>
      </c>
    </row>
    <row r="34" spans="1:28" x14ac:dyDescent="0.25">
      <c r="A34" s="278"/>
      <c r="B34" s="24" t="str">
        <f>Uitslagen!B34</f>
        <v>DE SLOEBERS 2</v>
      </c>
      <c r="C34" s="25">
        <f>Uitslagen!C34</f>
        <v>9</v>
      </c>
      <c r="D34" s="25">
        <f>IF(ISNUMBER(C34),C34,0)+IF(Uitslagen!D34=" ",0,Uitslagen!D34)</f>
        <v>12</v>
      </c>
      <c r="E34" s="25">
        <f>D34+IF(Uitslagen!E34=" ",0,Uitslagen!E34)</f>
        <v>22</v>
      </c>
      <c r="F34" s="25">
        <f>E34+IF(Uitslagen!F34=" ",0,Uitslagen!F34)</f>
        <v>24</v>
      </c>
      <c r="G34" s="25">
        <f>F34+IF(Uitslagen!G34=" ",0,Uitslagen!G34)</f>
        <v>33</v>
      </c>
      <c r="H34" s="25">
        <f>G34+IF(Uitslagen!H34=" ",0,Uitslagen!H34)</f>
        <v>36</v>
      </c>
      <c r="I34" s="25">
        <f>H34+IF(Uitslagen!I34=" ",0,Uitslagen!I34)</f>
        <v>44</v>
      </c>
      <c r="J34" s="25">
        <f>I34+IF(Uitslagen!J34=" ",0,Uitslagen!J34)</f>
        <v>44</v>
      </c>
      <c r="K34" s="25">
        <f>J34+IF(Uitslagen!K34=" ",0,Uitslagen!K34)</f>
        <v>51</v>
      </c>
      <c r="L34" s="25">
        <f>K34+IF(Uitslagen!L34=" ",0,Uitslagen!L34)</f>
        <v>55</v>
      </c>
      <c r="M34" s="25">
        <f>L34+IF(Uitslagen!M34=" ",0,Uitslagen!M34)</f>
        <v>63</v>
      </c>
      <c r="N34" s="25">
        <f>M34+IF(Uitslagen!N34=" ",0,Uitslagen!N34)</f>
        <v>63</v>
      </c>
      <c r="O34" s="25">
        <f>N34+IF(Uitslagen!O34=" ",0,Uitslagen!O34)</f>
        <v>71</v>
      </c>
      <c r="P34" s="25">
        <f>O34+IF(Uitslagen!P34=" ",0,Uitslagen!P34)</f>
        <v>78</v>
      </c>
      <c r="Q34" s="25">
        <f>P34+IF(Uitslagen!Q34=" ",0,Uitslagen!Q34)</f>
        <v>81</v>
      </c>
      <c r="R34" s="25">
        <f>Q34+IF(Uitslagen!R34=" ",0,Uitslagen!R34)</f>
        <v>90</v>
      </c>
      <c r="S34" s="25">
        <f>R34+IF(Uitslagen!S34=" ",0,Uitslagen!S34)</f>
        <v>94</v>
      </c>
      <c r="T34" s="25">
        <f>S34+IF(Uitslagen!T34=" ",0,Uitslagen!T34)</f>
        <v>100</v>
      </c>
      <c r="U34" s="25">
        <f>T34+IF(Uitslagen!U34=" ",0,Uitslagen!U34)</f>
        <v>104</v>
      </c>
      <c r="V34" s="25">
        <f>U34+IF(Uitslagen!V34=" ",0,Uitslagen!V34)</f>
        <v>111</v>
      </c>
      <c r="W34" s="25">
        <f>V34+IF(Uitslagen!W34=" ",0,Uitslagen!W34)</f>
        <v>111</v>
      </c>
      <c r="X34" s="25">
        <f>W34+IF(Uitslagen!X34=" ",0,Uitslagen!X34)</f>
        <v>115</v>
      </c>
      <c r="Y34" s="25">
        <f>X34+IF(Uitslagen!Y34=" ",0,Uitslagen!Y34)</f>
        <v>118</v>
      </c>
      <c r="Z34" s="25">
        <f>Y34+IF(Uitslagen!Z34=" ",0,Uitslagen!Z34)</f>
        <v>125</v>
      </c>
      <c r="AA34" s="25">
        <f>Z34+IF(Uitslagen!AA34=" ",0,Uitslagen!AA34)</f>
        <v>125</v>
      </c>
      <c r="AB34" s="25">
        <f>AA34+IF(Uitslagen!AB34=" ",0,Uitslagen!AB34)</f>
        <v>132</v>
      </c>
    </row>
    <row r="35" spans="1:28" x14ac:dyDescent="0.25">
      <c r="A35" s="278"/>
      <c r="B35" s="24" t="str">
        <f>Uitslagen!B35</f>
        <v>DE ZES</v>
      </c>
      <c r="C35" s="25">
        <f>Uitslagen!C35</f>
        <v>4</v>
      </c>
      <c r="D35" s="25">
        <f>IF(ISNUMBER(C35),C35,0)+IF(Uitslagen!D35=" ",0,Uitslagen!D35)</f>
        <v>10</v>
      </c>
      <c r="E35" s="25">
        <f>D35+IF(Uitslagen!E35=" ",0,Uitslagen!E35)</f>
        <v>19</v>
      </c>
      <c r="F35" s="25">
        <f>E35+IF(Uitslagen!F35=" ",0,Uitslagen!F35)</f>
        <v>29</v>
      </c>
      <c r="G35" s="25">
        <f>F35+IF(Uitslagen!G35=" ",0,Uitslagen!G35)</f>
        <v>35</v>
      </c>
      <c r="H35" s="25">
        <f>G35+IF(Uitslagen!H35=" ",0,Uitslagen!H35)</f>
        <v>43</v>
      </c>
      <c r="I35" s="25">
        <f>H35+IF(Uitslagen!I35=" ",0,Uitslagen!I35)</f>
        <v>53</v>
      </c>
      <c r="J35" s="25">
        <f>I35+IF(Uitslagen!J35=" ",0,Uitslagen!J35)</f>
        <v>53</v>
      </c>
      <c r="K35" s="25">
        <f>J35+IF(Uitslagen!K35=" ",0,Uitslagen!K35)</f>
        <v>60</v>
      </c>
      <c r="L35" s="25">
        <f>K35+IF(Uitslagen!L35=" ",0,Uitslagen!L35)</f>
        <v>67</v>
      </c>
      <c r="M35" s="25">
        <f>L35+IF(Uitslagen!M35=" ",0,Uitslagen!M35)</f>
        <v>74</v>
      </c>
      <c r="N35" s="25">
        <f>M35+IF(Uitslagen!N35=" ",0,Uitslagen!N35)</f>
        <v>83</v>
      </c>
      <c r="O35" s="25">
        <f>N35+IF(Uitslagen!O35=" ",0,Uitslagen!O35)</f>
        <v>83</v>
      </c>
      <c r="P35" s="25">
        <f>O35+IF(Uitslagen!P35=" ",0,Uitslagen!P35)</f>
        <v>88</v>
      </c>
      <c r="Q35" s="25">
        <f>P35+IF(Uitslagen!Q35=" ",0,Uitslagen!Q35)</f>
        <v>97</v>
      </c>
      <c r="R35" s="25">
        <f>Q35+IF(Uitslagen!R35=" ",0,Uitslagen!R35)</f>
        <v>105</v>
      </c>
      <c r="S35" s="25">
        <f>R35+IF(Uitslagen!S35=" ",0,Uitslagen!S35)</f>
        <v>113</v>
      </c>
      <c r="T35" s="25">
        <f>S35+IF(Uitslagen!T35=" ",0,Uitslagen!T35)</f>
        <v>121</v>
      </c>
      <c r="U35" s="25">
        <f>T35+IF(Uitslagen!U35=" ",0,Uitslagen!U35)</f>
        <v>129</v>
      </c>
      <c r="V35" s="25">
        <f>U35+IF(Uitslagen!V35=" ",0,Uitslagen!V35)</f>
        <v>136</v>
      </c>
      <c r="W35" s="25">
        <f>V35+IF(Uitslagen!W35=" ",0,Uitslagen!W35)</f>
        <v>136</v>
      </c>
      <c r="X35" s="25">
        <f>W35+IF(Uitslagen!X35=" ",0,Uitslagen!X35)</f>
        <v>144</v>
      </c>
      <c r="Y35" s="25">
        <f>X35+IF(Uitslagen!Y35=" ",0,Uitslagen!Y35)</f>
        <v>150</v>
      </c>
      <c r="Z35" s="25">
        <f>Y35+IF(Uitslagen!Z35=" ",0,Uitslagen!Z35)</f>
        <v>157</v>
      </c>
      <c r="AA35" s="25">
        <f>Z35+IF(Uitslagen!AA35=" ",0,Uitslagen!AA35)</f>
        <v>167</v>
      </c>
      <c r="AB35" s="25">
        <f>AA35+IF(Uitslagen!AB35=" ",0,Uitslagen!AB35)</f>
        <v>167</v>
      </c>
    </row>
    <row r="36" spans="1:28" x14ac:dyDescent="0.25">
      <c r="A36" s="278"/>
      <c r="B36" s="24" t="str">
        <f>Uitslagen!B36</f>
        <v>DEN TIGHEL 2</v>
      </c>
      <c r="C36" s="25">
        <f>Uitslagen!C36</f>
        <v>5</v>
      </c>
      <c r="D36" s="25">
        <f>IF(ISNUMBER(C36),C36,0)+IF(Uitslagen!D36=" ",0,Uitslagen!D36)</f>
        <v>11</v>
      </c>
      <c r="E36" s="25">
        <f>D36+IF(Uitslagen!E36=" ",0,Uitslagen!E36)</f>
        <v>16</v>
      </c>
      <c r="F36" s="25">
        <f>E36+IF(Uitslagen!F36=" ",0,Uitslagen!F36)</f>
        <v>22</v>
      </c>
      <c r="G36" s="25">
        <f>F36+IF(Uitslagen!G36=" ",0,Uitslagen!G36)</f>
        <v>28</v>
      </c>
      <c r="H36" s="25">
        <f>G36+IF(Uitslagen!H36=" ",0,Uitslagen!H36)</f>
        <v>33</v>
      </c>
      <c r="I36" s="25">
        <f>H36+IF(Uitslagen!I36=" ",0,Uitslagen!I36)</f>
        <v>39</v>
      </c>
      <c r="J36" s="25">
        <f>I36+IF(Uitslagen!J36=" ",0,Uitslagen!J36)</f>
        <v>39</v>
      </c>
      <c r="K36" s="25">
        <f>J36+IF(Uitslagen!K36=" ",0,Uitslagen!K36)</f>
        <v>44</v>
      </c>
      <c r="L36" s="25">
        <f>K36+IF(Uitslagen!L36=" ",0,Uitslagen!L36)</f>
        <v>52</v>
      </c>
      <c r="M36" s="25">
        <f>L36+IF(Uitslagen!M36=" ",0,Uitslagen!M36)</f>
        <v>52</v>
      </c>
      <c r="N36" s="25">
        <f>M36+IF(Uitslagen!N36=" ",0,Uitslagen!N36)</f>
        <v>58</v>
      </c>
      <c r="O36" s="25">
        <f>N36+IF(Uitslagen!O36=" ",0,Uitslagen!O36)</f>
        <v>62</v>
      </c>
      <c r="P36" s="25">
        <f>O36+IF(Uitslagen!P36=" ",0,Uitslagen!P36)</f>
        <v>66</v>
      </c>
      <c r="Q36" s="25">
        <f>P36+IF(Uitslagen!Q36=" ",0,Uitslagen!Q36)</f>
        <v>71</v>
      </c>
      <c r="R36" s="25">
        <f>Q36+IF(Uitslagen!R36=" ",0,Uitslagen!R36)</f>
        <v>77</v>
      </c>
      <c r="S36" s="25">
        <f>R36+IF(Uitslagen!S36=" ",0,Uitslagen!S36)</f>
        <v>83</v>
      </c>
      <c r="T36" s="25">
        <f>S36+IF(Uitslagen!T36=" ",0,Uitslagen!T36)</f>
        <v>87</v>
      </c>
      <c r="U36" s="25">
        <f>T36+IF(Uitslagen!U36=" ",0,Uitslagen!U36)</f>
        <v>92</v>
      </c>
      <c r="V36" s="25">
        <f>U36+IF(Uitslagen!V36=" ",0,Uitslagen!V36)</f>
        <v>97</v>
      </c>
      <c r="W36" s="25">
        <f>V36+IF(Uitslagen!W36=" ",0,Uitslagen!W36)</f>
        <v>97</v>
      </c>
      <c r="X36" s="25">
        <f>W36+IF(Uitslagen!X36=" ",0,Uitslagen!X36)</f>
        <v>102</v>
      </c>
      <c r="Y36" s="25">
        <f>X36+IF(Uitslagen!Y36=" ",0,Uitslagen!Y36)</f>
        <v>106</v>
      </c>
      <c r="Z36" s="25">
        <f>Y36+IF(Uitslagen!Z36=" ",0,Uitslagen!Z36)</f>
        <v>106</v>
      </c>
      <c r="AA36" s="25">
        <f>Z36+IF(Uitslagen!AA36=" ",0,Uitslagen!AA36)</f>
        <v>110</v>
      </c>
      <c r="AB36" s="25">
        <f>AA36+IF(Uitslagen!AB36=" ",0,Uitslagen!AB36)</f>
        <v>115</v>
      </c>
    </row>
    <row r="37" spans="1:28" x14ac:dyDescent="0.25">
      <c r="A37" s="278"/>
      <c r="B37" s="24" t="str">
        <f>Uitslagen!B37</f>
        <v>HET ZANDHOF 2</v>
      </c>
      <c r="C37" s="25">
        <f>Uitslagen!C37</f>
        <v>6</v>
      </c>
      <c r="D37" s="25">
        <f>IF(ISNUMBER(C37),C37,0)+IF(Uitslagen!D37=" ",0,Uitslagen!D37)</f>
        <v>10</v>
      </c>
      <c r="E37" s="25">
        <f>D37+IF(Uitslagen!E37=" ",0,Uitslagen!E37)</f>
        <v>14</v>
      </c>
      <c r="F37" s="25">
        <f>E37+IF(Uitslagen!F37=" ",0,Uitslagen!F37)</f>
        <v>20</v>
      </c>
      <c r="G37" s="25">
        <f>F37+IF(Uitslagen!G37=" ",0,Uitslagen!G37)</f>
        <v>28</v>
      </c>
      <c r="H37" s="25">
        <f>G37+IF(Uitslagen!H37=" ",0,Uitslagen!H37)</f>
        <v>32</v>
      </c>
      <c r="I37" s="25">
        <f>H37+IF(Uitslagen!I37=" ",0,Uitslagen!I37)</f>
        <v>38</v>
      </c>
      <c r="J37" s="25">
        <f>I37+IF(Uitslagen!J37=" ",0,Uitslagen!J37)</f>
        <v>38</v>
      </c>
      <c r="K37" s="25">
        <f>J37+IF(Uitslagen!K37=" ",0,Uitslagen!K37)</f>
        <v>41</v>
      </c>
      <c r="L37" s="25">
        <f>K37+IF(Uitslagen!L37=" ",0,Uitslagen!L37)</f>
        <v>48</v>
      </c>
      <c r="M37" s="25">
        <f>L37+IF(Uitslagen!M37=" ",0,Uitslagen!M37)</f>
        <v>52</v>
      </c>
      <c r="N37" s="25">
        <f>M37+IF(Uitslagen!N37=" ",0,Uitslagen!N37)</f>
        <v>58</v>
      </c>
      <c r="O37" s="25">
        <f>N37+IF(Uitslagen!O37=" ",0,Uitslagen!O37)</f>
        <v>58</v>
      </c>
      <c r="P37" s="25">
        <f>O37+IF(Uitslagen!P37=" ",0,Uitslagen!P37)</f>
        <v>62</v>
      </c>
      <c r="Q37" s="25">
        <f>P37+IF(Uitslagen!Q37=" ",0,Uitslagen!Q37)</f>
        <v>68</v>
      </c>
      <c r="R37" s="25">
        <f>Q37+IF(Uitslagen!R37=" ",0,Uitslagen!R37)</f>
        <v>73</v>
      </c>
      <c r="S37" s="25">
        <f>R37+IF(Uitslagen!S37=" ",0,Uitslagen!S37)</f>
        <v>80</v>
      </c>
      <c r="T37" s="25">
        <f>S37+IF(Uitslagen!T37=" ",0,Uitslagen!T37)</f>
        <v>87</v>
      </c>
      <c r="U37" s="25">
        <f>T37+IF(Uitslagen!U37=" ",0,Uitslagen!U37)</f>
        <v>91</v>
      </c>
      <c r="V37" s="25">
        <f>U37+IF(Uitslagen!V37=" ",0,Uitslagen!V37)</f>
        <v>99</v>
      </c>
      <c r="W37" s="25">
        <f>V37+IF(Uitslagen!W37=" ",0,Uitslagen!W37)</f>
        <v>99</v>
      </c>
      <c r="X37" s="25">
        <f>W37+IF(Uitslagen!X37=" ",0,Uitslagen!X37)</f>
        <v>102</v>
      </c>
      <c r="Y37" s="25">
        <f>X37+IF(Uitslagen!Y37=" ",0,Uitslagen!Y37)</f>
        <v>111</v>
      </c>
      <c r="Z37" s="25">
        <f>Y37+IF(Uitslagen!Z37=" ",0,Uitslagen!Z37)</f>
        <v>116</v>
      </c>
      <c r="AA37" s="25">
        <f>Z37+IF(Uitslagen!AA37=" ",0,Uitslagen!AA37)</f>
        <v>124</v>
      </c>
      <c r="AB37" s="25">
        <f>AA37+IF(Uitslagen!AB37=" ",0,Uitslagen!AB37)</f>
        <v>124</v>
      </c>
    </row>
    <row r="38" spans="1:28" x14ac:dyDescent="0.25">
      <c r="A38" s="278"/>
      <c r="B38" s="24" t="str">
        <f>Uitslagen!B38</f>
        <v>KALFORT SPORTIF 4</v>
      </c>
      <c r="C38" s="25">
        <f>Uitslagen!C38</f>
        <v>6</v>
      </c>
      <c r="D38" s="25">
        <f>IF(ISNUMBER(C38),C38,0)+IF(Uitslagen!D38=" ",0,Uitslagen!D38)</f>
        <v>12</v>
      </c>
      <c r="E38" s="25">
        <f>D38+IF(Uitslagen!E38=" ",0,Uitslagen!E38)</f>
        <v>18</v>
      </c>
      <c r="F38" s="25">
        <f>E38+IF(Uitslagen!F38=" ",0,Uitslagen!F38)</f>
        <v>24</v>
      </c>
      <c r="G38" s="25">
        <f>F38+IF(Uitslagen!G38=" ",0,Uitslagen!G38)</f>
        <v>28</v>
      </c>
      <c r="H38" s="25">
        <f>G38+IF(Uitslagen!H38=" ",0,Uitslagen!H38)</f>
        <v>34</v>
      </c>
      <c r="I38" s="25">
        <f>H38+IF(Uitslagen!I38=" ",0,Uitslagen!I38)</f>
        <v>40</v>
      </c>
      <c r="J38" s="25">
        <f>I38+IF(Uitslagen!J38=" ",0,Uitslagen!J38)</f>
        <v>40</v>
      </c>
      <c r="K38" s="25">
        <f>J38+IF(Uitslagen!K38=" ",0,Uitslagen!K38)</f>
        <v>45</v>
      </c>
      <c r="L38" s="25">
        <f>K38+IF(Uitslagen!L38=" ",0,Uitslagen!L38)</f>
        <v>49</v>
      </c>
      <c r="M38" s="25">
        <f>L38+IF(Uitslagen!M38=" ",0,Uitslagen!M38)</f>
        <v>56</v>
      </c>
      <c r="N38" s="25">
        <f>M38+IF(Uitslagen!N38=" ",0,Uitslagen!N38)</f>
        <v>56</v>
      </c>
      <c r="O38" s="25">
        <f>N38+IF(Uitslagen!O38=" ",0,Uitslagen!O38)</f>
        <v>60</v>
      </c>
      <c r="P38" s="25">
        <f>O38+IF(Uitslagen!P38=" ",0,Uitslagen!P38)</f>
        <v>66</v>
      </c>
      <c r="Q38" s="25">
        <f>P38+IF(Uitslagen!Q38=" ",0,Uitslagen!Q38)</f>
        <v>69</v>
      </c>
      <c r="R38" s="25">
        <f>Q38+IF(Uitslagen!R38=" ",0,Uitslagen!R38)</f>
        <v>78</v>
      </c>
      <c r="S38" s="25">
        <f>R38+IF(Uitslagen!S38=" ",0,Uitslagen!S38)</f>
        <v>87</v>
      </c>
      <c r="T38" s="25">
        <f>S38+IF(Uitslagen!T38=" ",0,Uitslagen!T38)</f>
        <v>93</v>
      </c>
      <c r="U38" s="25">
        <f>T38+IF(Uitslagen!U38=" ",0,Uitslagen!U38)</f>
        <v>100</v>
      </c>
      <c r="V38" s="25">
        <f>U38+IF(Uitslagen!V38=" ",0,Uitslagen!V38)</f>
        <v>104</v>
      </c>
      <c r="W38" s="25">
        <f>V38+IF(Uitslagen!W38=" ",0,Uitslagen!W38)</f>
        <v>104</v>
      </c>
      <c r="X38" s="25">
        <f>W38+IF(Uitslagen!X38=" ",0,Uitslagen!X38)</f>
        <v>112</v>
      </c>
      <c r="Y38" s="25">
        <f>X38+IF(Uitslagen!Y38=" ",0,Uitslagen!Y38)</f>
        <v>120</v>
      </c>
      <c r="Z38" s="25">
        <f>Y38+IF(Uitslagen!Z38=" ",0,Uitslagen!Z38)</f>
        <v>124</v>
      </c>
      <c r="AA38" s="25">
        <f>Z38+IF(Uitslagen!AA38=" ",0,Uitslagen!AA38)</f>
        <v>124</v>
      </c>
      <c r="AB38" s="25">
        <f>AA38+IF(Uitslagen!AB38=" ",0,Uitslagen!AB38)</f>
        <v>131</v>
      </c>
    </row>
    <row r="39" spans="1:28" x14ac:dyDescent="0.25">
      <c r="A39" s="278"/>
      <c r="B39" s="24" t="str">
        <f>Uitslagen!B39</f>
        <v>ONDER DEN TOREN</v>
      </c>
      <c r="C39" s="25">
        <f>Uitslagen!C39</f>
        <v>7</v>
      </c>
      <c r="D39" s="25">
        <f>IF(ISNUMBER(C39),C39,0)+IF(Uitslagen!D39=" ",0,Uitslagen!D39)</f>
        <v>10</v>
      </c>
      <c r="E39" s="25">
        <f>D39+IF(Uitslagen!E39=" ",0,Uitslagen!E39)</f>
        <v>16</v>
      </c>
      <c r="F39" s="25">
        <f>E39+IF(Uitslagen!F39=" ",0,Uitslagen!F39)</f>
        <v>22</v>
      </c>
      <c r="G39" s="25">
        <f>F39+IF(Uitslagen!G39=" ",0,Uitslagen!G39)</f>
        <v>25</v>
      </c>
      <c r="H39" s="25">
        <f>G39+IF(Uitslagen!H39=" ",0,Uitslagen!H39)</f>
        <v>31</v>
      </c>
      <c r="I39" s="25">
        <f>H39+IF(Uitslagen!I39=" ",0,Uitslagen!I39)</f>
        <v>33</v>
      </c>
      <c r="J39" s="25">
        <f>I39+IF(Uitslagen!J39=" ",0,Uitslagen!J39)</f>
        <v>33</v>
      </c>
      <c r="K39" s="25">
        <f>J39+IF(Uitslagen!K39=" ",0,Uitslagen!K39)</f>
        <v>38</v>
      </c>
      <c r="L39" s="25">
        <f>K39+IF(Uitslagen!L39=" ",0,Uitslagen!L39)</f>
        <v>46</v>
      </c>
      <c r="M39" s="25">
        <f>L39+IF(Uitslagen!M39=" ",0,Uitslagen!M39)</f>
        <v>49</v>
      </c>
      <c r="N39" s="25">
        <f>M39+IF(Uitslagen!N39=" ",0,Uitslagen!N39)</f>
        <v>57</v>
      </c>
      <c r="O39" s="25">
        <f>N39+IF(Uitslagen!O39=" ",0,Uitslagen!O39)</f>
        <v>57</v>
      </c>
      <c r="P39" s="25">
        <f>O39+IF(Uitslagen!P39=" ",0,Uitslagen!P39)</f>
        <v>65</v>
      </c>
      <c r="Q39" s="25">
        <f>P39+IF(Uitslagen!Q39=" ",0,Uitslagen!Q39)</f>
        <v>69</v>
      </c>
      <c r="R39" s="25">
        <f>Q39+IF(Uitslagen!R39=" ",0,Uitslagen!R39)</f>
        <v>72</v>
      </c>
      <c r="S39" s="25">
        <f>R39+IF(Uitslagen!S39=" ",0,Uitslagen!S39)</f>
        <v>77</v>
      </c>
      <c r="T39" s="25">
        <f>S39+IF(Uitslagen!T39=" ",0,Uitslagen!T39)</f>
        <v>83</v>
      </c>
      <c r="U39" s="25">
        <f>T39+IF(Uitslagen!U39=" ",0,Uitslagen!U39)</f>
        <v>92</v>
      </c>
      <c r="V39" s="25">
        <f>U39+IF(Uitslagen!V39=" ",0,Uitslagen!V39)</f>
        <v>97</v>
      </c>
      <c r="W39" s="25">
        <f>V39+IF(Uitslagen!W39=" ",0,Uitslagen!W39)</f>
        <v>97</v>
      </c>
      <c r="X39" s="25">
        <f>W39+IF(Uitslagen!X39=" ",0,Uitslagen!X39)</f>
        <v>100</v>
      </c>
      <c r="Y39" s="25">
        <f>X39+IF(Uitslagen!Y39=" ",0,Uitslagen!Y39)</f>
        <v>107</v>
      </c>
      <c r="Z39" s="25">
        <f>Y39+IF(Uitslagen!Z39=" ",0,Uitslagen!Z39)</f>
        <v>111</v>
      </c>
      <c r="AA39" s="25">
        <f>Z39+IF(Uitslagen!AA39=" ",0,Uitslagen!AA39)</f>
        <v>117</v>
      </c>
      <c r="AB39" s="25">
        <f>AA39+IF(Uitslagen!AB39=" ",0,Uitslagen!AB39)</f>
        <v>117</v>
      </c>
    </row>
    <row r="40" spans="1:28" x14ac:dyDescent="0.25">
      <c r="A40" s="278"/>
      <c r="B40" s="24" t="str">
        <f>Uitslagen!B40</f>
        <v>PLAZA 2</v>
      </c>
      <c r="C40" s="25">
        <f>Uitslagen!C40</f>
        <v>7</v>
      </c>
      <c r="D40" s="25">
        <f>IF(ISNUMBER(C40),C40,0)+IF(Uitslagen!D40=" ",0,Uitslagen!D40)</f>
        <v>16</v>
      </c>
      <c r="E40" s="25">
        <f>D40+IF(Uitslagen!E40=" ",0,Uitslagen!E40)</f>
        <v>23</v>
      </c>
      <c r="F40" s="25">
        <f>E40+IF(Uitslagen!F40=" ",0,Uitslagen!F40)</f>
        <v>30</v>
      </c>
      <c r="G40" s="25">
        <f>F40+IF(Uitslagen!G40=" ",0,Uitslagen!G40)</f>
        <v>36</v>
      </c>
      <c r="H40" s="25">
        <f>G40+IF(Uitslagen!H40=" ",0,Uitslagen!H40)</f>
        <v>42</v>
      </c>
      <c r="I40" s="25">
        <f>H40+IF(Uitslagen!I40=" ",0,Uitslagen!I40)</f>
        <v>48</v>
      </c>
      <c r="J40" s="25">
        <f>I40+IF(Uitslagen!J40=" ",0,Uitslagen!J40)</f>
        <v>48</v>
      </c>
      <c r="K40" s="25">
        <f>J40+IF(Uitslagen!K40=" ",0,Uitslagen!K40)</f>
        <v>57</v>
      </c>
      <c r="L40" s="25">
        <f>K40+IF(Uitslagen!L40=" ",0,Uitslagen!L40)</f>
        <v>65</v>
      </c>
      <c r="M40" s="25">
        <f>L40+IF(Uitslagen!M40=" ",0,Uitslagen!M40)</f>
        <v>70</v>
      </c>
      <c r="N40" s="25">
        <f>M40+IF(Uitslagen!N40=" ",0,Uitslagen!N40)</f>
        <v>76</v>
      </c>
      <c r="O40" s="25">
        <f>N40+IF(Uitslagen!O40=" ",0,Uitslagen!O40)</f>
        <v>76</v>
      </c>
      <c r="P40" s="25">
        <f>O40+IF(Uitslagen!P40=" ",0,Uitslagen!P40)</f>
        <v>86</v>
      </c>
      <c r="Q40" s="25">
        <f>P40+IF(Uitslagen!Q40=" ",0,Uitslagen!Q40)</f>
        <v>94</v>
      </c>
      <c r="R40" s="25">
        <f>Q40+IF(Uitslagen!R40=" ",0,Uitslagen!R40)</f>
        <v>99</v>
      </c>
      <c r="S40" s="25">
        <f>R40+IF(Uitslagen!S40=" ",0,Uitslagen!S40)</f>
        <v>105</v>
      </c>
      <c r="T40" s="25">
        <f>S40+IF(Uitslagen!T40=" ",0,Uitslagen!T40)</f>
        <v>113</v>
      </c>
      <c r="U40" s="25">
        <f>T40+IF(Uitslagen!U40=" ",0,Uitslagen!U40)</f>
        <v>118</v>
      </c>
      <c r="V40" s="25">
        <f>U40+IF(Uitslagen!V40=" ",0,Uitslagen!V40)</f>
        <v>125</v>
      </c>
      <c r="W40" s="25">
        <f>V40+IF(Uitslagen!W40=" ",0,Uitslagen!W40)</f>
        <v>125</v>
      </c>
      <c r="X40" s="25">
        <f>W40+IF(Uitslagen!X40=" ",0,Uitslagen!X40)</f>
        <v>134</v>
      </c>
      <c r="Y40" s="25">
        <f>X40+IF(Uitslagen!Y40=" ",0,Uitslagen!Y40)</f>
        <v>143</v>
      </c>
      <c r="Z40" s="25">
        <f>Y40+IF(Uitslagen!Z40=" ",0,Uitslagen!Z40)</f>
        <v>148</v>
      </c>
      <c r="AA40" s="25">
        <f>Z40+IF(Uitslagen!AA40=" ",0,Uitslagen!AA40)</f>
        <v>158</v>
      </c>
      <c r="AB40" s="25">
        <f>AA40+IF(Uitslagen!AB40=" ",0,Uitslagen!AB40)</f>
        <v>158</v>
      </c>
    </row>
    <row r="41" spans="1:28" x14ac:dyDescent="0.25">
      <c r="A41" s="278"/>
      <c r="B41" s="24" t="str">
        <f>Uitslagen!B41</f>
        <v>SPORTIFKE 2</v>
      </c>
      <c r="C41" s="25">
        <f>Uitslagen!C41</f>
        <v>6</v>
      </c>
      <c r="D41" s="25">
        <f>IF(ISNUMBER(C41),C41,0)+IF(Uitslagen!D41=" ",0,Uitslagen!D41)</f>
        <v>11</v>
      </c>
      <c r="E41" s="25">
        <f>D41+IF(Uitslagen!E41=" ",0,Uitslagen!E41)</f>
        <v>14</v>
      </c>
      <c r="F41" s="25">
        <f>E41+IF(Uitslagen!F41=" ",0,Uitslagen!F41)</f>
        <v>20</v>
      </c>
      <c r="G41" s="25">
        <f>F41+IF(Uitslagen!G41=" ",0,Uitslagen!G41)</f>
        <v>24</v>
      </c>
      <c r="H41" s="25">
        <f>G41+IF(Uitslagen!H41=" ",0,Uitslagen!H41)</f>
        <v>30</v>
      </c>
      <c r="I41" s="25">
        <f>H41+IF(Uitslagen!I41=" ",0,Uitslagen!I41)</f>
        <v>34</v>
      </c>
      <c r="J41" s="25">
        <f>I41+IF(Uitslagen!J41=" ",0,Uitslagen!J41)</f>
        <v>34</v>
      </c>
      <c r="K41" s="25">
        <f>J41+IF(Uitslagen!K41=" ",0,Uitslagen!K41)</f>
        <v>41</v>
      </c>
      <c r="L41" s="25">
        <f>K41+IF(Uitslagen!L41=" ",0,Uitslagen!L41)</f>
        <v>45</v>
      </c>
      <c r="M41" s="25">
        <f>L41+IF(Uitslagen!M41=" ",0,Uitslagen!M41)</f>
        <v>45</v>
      </c>
      <c r="N41" s="25">
        <f>M41+IF(Uitslagen!N41=" ",0,Uitslagen!N41)</f>
        <v>51</v>
      </c>
      <c r="O41" s="25">
        <f>N41+IF(Uitslagen!O41=" ",0,Uitslagen!O41)</f>
        <v>59</v>
      </c>
      <c r="P41" s="25">
        <f>O41+IF(Uitslagen!P41=" ",0,Uitslagen!P41)</f>
        <v>67</v>
      </c>
      <c r="Q41" s="25">
        <f>P41+IF(Uitslagen!Q41=" ",0,Uitslagen!Q41)</f>
        <v>74</v>
      </c>
      <c r="R41" s="25">
        <f>Q41+IF(Uitslagen!R41=" ",0,Uitslagen!R41)</f>
        <v>78</v>
      </c>
      <c r="S41" s="25">
        <f>R41+IF(Uitslagen!S41=" ",0,Uitslagen!S41)</f>
        <v>82</v>
      </c>
      <c r="T41" s="25">
        <f>S41+IF(Uitslagen!T41=" ",0,Uitslagen!T41)</f>
        <v>87</v>
      </c>
      <c r="U41" s="25">
        <f>T41+IF(Uitslagen!U41=" ",0,Uitslagen!U41)</f>
        <v>90</v>
      </c>
      <c r="V41" s="25">
        <f>U41+IF(Uitslagen!V41=" ",0,Uitslagen!V41)</f>
        <v>95</v>
      </c>
      <c r="W41" s="25">
        <f>V41+IF(Uitslagen!W41=" ",0,Uitslagen!W41)</f>
        <v>95</v>
      </c>
      <c r="X41" s="25">
        <f>W41+IF(Uitslagen!X41=" ",0,Uitslagen!X41)</f>
        <v>102</v>
      </c>
      <c r="Y41" s="25">
        <f>X41+IF(Uitslagen!Y41=" ",0,Uitslagen!Y41)</f>
        <v>107</v>
      </c>
      <c r="Z41" s="25">
        <f>Y41+IF(Uitslagen!Z41=" ",0,Uitslagen!Z41)</f>
        <v>107</v>
      </c>
      <c r="AA41" s="25">
        <f>Z41+IF(Uitslagen!AA41=" ",0,Uitslagen!AA41)</f>
        <v>109</v>
      </c>
      <c r="AB41" s="25">
        <f>AA41+IF(Uitslagen!AB41=" ",0,Uitslagen!AB41)</f>
        <v>114</v>
      </c>
    </row>
    <row r="42" spans="1:28" x14ac:dyDescent="0.25">
      <c r="A42" s="278"/>
      <c r="B42" s="24" t="str">
        <f>Uitslagen!B42</f>
        <v>TEN DORPE 3</v>
      </c>
      <c r="C42" s="25">
        <f>Uitslagen!C42</f>
        <v>5</v>
      </c>
      <c r="D42" s="25">
        <f>IF(ISNUMBER(C42),C42,0)+IF(Uitslagen!D42=" ",0,Uitslagen!D42)</f>
        <v>12</v>
      </c>
      <c r="E42" s="25">
        <f>D42+IF(Uitslagen!E42=" ",0,Uitslagen!E42)</f>
        <v>14</v>
      </c>
      <c r="F42" s="25">
        <f>E42+IF(Uitslagen!F42=" ",0,Uitslagen!F42)</f>
        <v>20</v>
      </c>
      <c r="G42" s="25">
        <f>F42+IF(Uitslagen!G42=" ",0,Uitslagen!G42)</f>
        <v>24</v>
      </c>
      <c r="H42" s="25">
        <f>G42+IF(Uitslagen!H42=" ",0,Uitslagen!H42)</f>
        <v>30</v>
      </c>
      <c r="I42" s="25">
        <f>H42+IF(Uitslagen!I42=" ",0,Uitslagen!I42)</f>
        <v>33</v>
      </c>
      <c r="J42" s="25">
        <f>I42+IF(Uitslagen!J42=" ",0,Uitslagen!J42)</f>
        <v>33</v>
      </c>
      <c r="K42" s="25">
        <f>J42+IF(Uitslagen!K42=" ",0,Uitslagen!K42)</f>
        <v>34</v>
      </c>
      <c r="L42" s="25">
        <f>K42+IF(Uitslagen!L42=" ",0,Uitslagen!L42)</f>
        <v>36</v>
      </c>
      <c r="M42" s="25">
        <f>L42+IF(Uitslagen!M42=" ",0,Uitslagen!M42)</f>
        <v>41</v>
      </c>
      <c r="N42" s="25">
        <f>M42+IF(Uitslagen!N42=" ",0,Uitslagen!N42)</f>
        <v>44</v>
      </c>
      <c r="O42" s="25">
        <f>N42+IF(Uitslagen!O42=" ",0,Uitslagen!O42)</f>
        <v>44</v>
      </c>
      <c r="P42" s="25">
        <f>O42+IF(Uitslagen!P42=" ",0,Uitslagen!P42)</f>
        <v>46</v>
      </c>
      <c r="Q42" s="25">
        <f>P42+IF(Uitslagen!Q42=" ",0,Uitslagen!Q42)</f>
        <v>51</v>
      </c>
      <c r="R42" s="25">
        <f>Q42+IF(Uitslagen!R42=" ",0,Uitslagen!R42)</f>
        <v>54</v>
      </c>
      <c r="S42" s="25">
        <f>R42+IF(Uitslagen!S42=" ",0,Uitslagen!S42)</f>
        <v>60</v>
      </c>
      <c r="T42" s="25">
        <f>S42+IF(Uitslagen!T42=" ",0,Uitslagen!T42)</f>
        <v>65</v>
      </c>
      <c r="U42" s="25">
        <f>T42+IF(Uitslagen!U42=" ",0,Uitslagen!U42)</f>
        <v>68</v>
      </c>
      <c r="V42" s="25">
        <f>U42+IF(Uitslagen!V42=" ",0,Uitslagen!V42)</f>
        <v>73</v>
      </c>
      <c r="W42" s="25">
        <f>V42+IF(Uitslagen!W42=" ",0,Uitslagen!W42)</f>
        <v>73</v>
      </c>
      <c r="X42" s="25">
        <f>W42+IF(Uitslagen!X42=" ",0,Uitslagen!X42)</f>
        <v>75</v>
      </c>
      <c r="Y42" s="25">
        <f>X42+IF(Uitslagen!Y42=" ",0,Uitslagen!Y42)</f>
        <v>76</v>
      </c>
      <c r="Z42" s="25">
        <f>Y42+IF(Uitslagen!Z42=" ",0,Uitslagen!Z42)</f>
        <v>84</v>
      </c>
      <c r="AA42" s="25">
        <f>Z42+IF(Uitslagen!AA42=" ",0,Uitslagen!AA42)</f>
        <v>86</v>
      </c>
      <c r="AB42" s="25">
        <f>AA42+IF(Uitslagen!AB42=" ",0,Uitslagen!AB42)</f>
        <v>86</v>
      </c>
    </row>
    <row r="43" spans="1:28"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2.75" customHeight="1" x14ac:dyDescent="0.25">
      <c r="A44" s="278" t="str">
        <f>Uitslagen!A44</f>
        <v>3e Reeks</v>
      </c>
      <c r="B44" s="24" t="str">
        <f>Uitslagen!B44</f>
        <v>BILJARTVRIENDEN 2</v>
      </c>
      <c r="C44" s="25">
        <f>Uitslagen!C44</f>
        <v>3</v>
      </c>
      <c r="D44" s="25">
        <f>IF(ISNUMBER(C44),C44,0)+IF(Uitslagen!D44=" ",0,Uitslagen!D44)</f>
        <v>8</v>
      </c>
      <c r="E44" s="25">
        <f>D44+IF(Uitslagen!E44=" ",0,Uitslagen!E44)</f>
        <v>13</v>
      </c>
      <c r="F44" s="25">
        <f>E44+IF(Uitslagen!F44=" ",0,Uitslagen!F44)</f>
        <v>18</v>
      </c>
      <c r="G44" s="25">
        <f>F44+IF(Uitslagen!G44=" ",0,Uitslagen!G44)</f>
        <v>23</v>
      </c>
      <c r="H44" s="25">
        <f>G44+IF(Uitslagen!H44=" ",0,Uitslagen!H44)</f>
        <v>29</v>
      </c>
      <c r="I44" s="25">
        <f>H44+IF(Uitslagen!I44=" ",0,Uitslagen!I44)</f>
        <v>35</v>
      </c>
      <c r="J44" s="25">
        <f>I44+IF(Uitslagen!J44=" ",0,Uitslagen!J44)</f>
        <v>35</v>
      </c>
      <c r="K44" s="25">
        <f>J44+IF(Uitslagen!K44=" ",0,Uitslagen!K44)</f>
        <v>41</v>
      </c>
      <c r="L44" s="25">
        <f>K44+IF(Uitslagen!L44=" ",0,Uitslagen!L44)</f>
        <v>48</v>
      </c>
      <c r="M44" s="25">
        <f>L44+IF(Uitslagen!M44=" ",0,Uitslagen!M44)</f>
        <v>53</v>
      </c>
      <c r="N44" s="25">
        <f>M44+IF(Uitslagen!N44=" ",0,Uitslagen!N44)</f>
        <v>56</v>
      </c>
      <c r="O44" s="25">
        <f>N44+IF(Uitslagen!O44=" ",0,Uitslagen!O44)</f>
        <v>56</v>
      </c>
      <c r="P44" s="25">
        <f>O44+IF(Uitslagen!P44=" ",0,Uitslagen!P44)</f>
        <v>61</v>
      </c>
      <c r="Q44" s="25">
        <f>P44+IF(Uitslagen!Q44=" ",0,Uitslagen!Q44)</f>
        <v>67</v>
      </c>
      <c r="R44" s="25">
        <f>Q44+IF(Uitslagen!R44=" ",0,Uitslagen!R44)</f>
        <v>74</v>
      </c>
      <c r="S44" s="25">
        <f>R44+IF(Uitslagen!S44=" ",0,Uitslagen!S44)</f>
        <v>77</v>
      </c>
      <c r="T44" s="25">
        <f>S44+IF(Uitslagen!T44=" ",0,Uitslagen!T44)</f>
        <v>81</v>
      </c>
      <c r="U44" s="25">
        <f>T44+IF(Uitslagen!U44=" ",0,Uitslagen!U44)</f>
        <v>87</v>
      </c>
      <c r="V44" s="25">
        <f>U44+IF(Uitslagen!V44=" ",0,Uitslagen!V44)</f>
        <v>90</v>
      </c>
      <c r="W44" s="25">
        <f>V44+IF(Uitslagen!W44=" ",0,Uitslagen!W44)</f>
        <v>90</v>
      </c>
      <c r="X44" s="25">
        <f>W44+IF(Uitslagen!X44=" ",0,Uitslagen!X44)</f>
        <v>93</v>
      </c>
      <c r="Y44" s="25">
        <f>X44+IF(Uitslagen!Y44=" ",0,Uitslagen!Y44)</f>
        <v>100</v>
      </c>
      <c r="Z44" s="25">
        <f>Y44+IF(Uitslagen!Z44=" ",0,Uitslagen!Z44)</f>
        <v>105</v>
      </c>
      <c r="AA44" s="25">
        <f>Z44+IF(Uitslagen!AA44=" ",0,Uitslagen!AA44)</f>
        <v>108</v>
      </c>
      <c r="AB44" s="25">
        <f>AA44+IF(Uitslagen!AB44=" ",0,Uitslagen!AB44)</f>
        <v>108</v>
      </c>
    </row>
    <row r="45" spans="1:28" x14ac:dyDescent="0.25">
      <c r="A45" s="278"/>
      <c r="B45" s="24" t="str">
        <f>Uitslagen!B45</f>
        <v>BLACK BOYS 4</v>
      </c>
      <c r="C45" s="25">
        <f>Uitslagen!C45</f>
        <v>9</v>
      </c>
      <c r="D45" s="25">
        <f>IF(ISNUMBER(C45),C45,0)+IF(Uitslagen!D45=" ",0,Uitslagen!D45)</f>
        <v>19</v>
      </c>
      <c r="E45" s="25">
        <f>D45+IF(Uitslagen!E45=" ",0,Uitslagen!E45)</f>
        <v>28</v>
      </c>
      <c r="F45" s="25">
        <f>E45+IF(Uitslagen!F45=" ",0,Uitslagen!F45)</f>
        <v>33</v>
      </c>
      <c r="G45" s="25">
        <f>F45+IF(Uitslagen!G45=" ",0,Uitslagen!G45)</f>
        <v>43</v>
      </c>
      <c r="H45" s="25">
        <f>G45+IF(Uitslagen!H45=" ",0,Uitslagen!H45)</f>
        <v>52</v>
      </c>
      <c r="I45" s="25">
        <f>H45+IF(Uitslagen!I45=" ",0,Uitslagen!I45)</f>
        <v>62</v>
      </c>
      <c r="J45" s="25">
        <f>I45+IF(Uitslagen!J45=" ",0,Uitslagen!J45)</f>
        <v>62</v>
      </c>
      <c r="K45" s="25">
        <f>J45+IF(Uitslagen!K45=" ",0,Uitslagen!K45)</f>
        <v>69</v>
      </c>
      <c r="L45" s="25">
        <f>K45+IF(Uitslagen!L45=" ",0,Uitslagen!L45)</f>
        <v>77</v>
      </c>
      <c r="M45" s="25">
        <f>L45+IF(Uitslagen!M45=" ",0,Uitslagen!M45)</f>
        <v>85</v>
      </c>
      <c r="N45" s="25">
        <f>M45+IF(Uitslagen!N45=" ",0,Uitslagen!N45)</f>
        <v>92</v>
      </c>
      <c r="O45" s="25">
        <f>N45+IF(Uitslagen!O45=" ",0,Uitslagen!O45)</f>
        <v>92</v>
      </c>
      <c r="P45" s="25">
        <f>O45+IF(Uitslagen!P45=" ",0,Uitslagen!P45)</f>
        <v>99</v>
      </c>
      <c r="Q45" s="25">
        <f>P45+IF(Uitslagen!Q45=" ",0,Uitslagen!Q45)</f>
        <v>107</v>
      </c>
      <c r="R45" s="25">
        <f>Q45+IF(Uitslagen!R45=" ",0,Uitslagen!R45)</f>
        <v>115</v>
      </c>
      <c r="S45" s="25">
        <f>R45+IF(Uitslagen!S45=" ",0,Uitslagen!S45)</f>
        <v>126</v>
      </c>
      <c r="T45" s="25">
        <f>S45+IF(Uitslagen!T45=" ",0,Uitslagen!T45)</f>
        <v>137</v>
      </c>
      <c r="U45" s="25">
        <f>T45+IF(Uitslagen!U45=" ",0,Uitslagen!U45)</f>
        <v>146</v>
      </c>
      <c r="V45" s="25">
        <f>U45+IF(Uitslagen!V45=" ",0,Uitslagen!V45)</f>
        <v>155</v>
      </c>
      <c r="W45" s="25">
        <f>V45+IF(Uitslagen!W45=" ",0,Uitslagen!W45)</f>
        <v>155</v>
      </c>
      <c r="X45" s="25">
        <f>W45+IF(Uitslagen!X45=" ",0,Uitslagen!X45)</f>
        <v>163</v>
      </c>
      <c r="Y45" s="25">
        <f>X45+IF(Uitslagen!Y45=" ",0,Uitslagen!Y45)</f>
        <v>170</v>
      </c>
      <c r="Z45" s="25">
        <f>Y45+IF(Uitslagen!Z45=" ",0,Uitslagen!Z45)</f>
        <v>179</v>
      </c>
      <c r="AA45" s="25">
        <f>Z45+IF(Uitslagen!AA45=" ",0,Uitslagen!AA45)</f>
        <v>185</v>
      </c>
      <c r="AB45" s="25">
        <f>AA45+IF(Uitslagen!AB45=" ",0,Uitslagen!AB45)</f>
        <v>185</v>
      </c>
    </row>
    <row r="46" spans="1:28" x14ac:dyDescent="0.25">
      <c r="A46" s="278"/>
      <c r="B46" s="24" t="str">
        <f>Uitslagen!B46</f>
        <v>D'AA POST</v>
      </c>
      <c r="C46" s="25">
        <f>Uitslagen!C46</f>
        <v>6</v>
      </c>
      <c r="D46" s="25">
        <f>IF(ISNUMBER(C46),C46,0)+IF(Uitslagen!D46=" ",0,Uitslagen!D46)</f>
        <v>9</v>
      </c>
      <c r="E46" s="25">
        <f>D46+IF(Uitslagen!E46=" ",0,Uitslagen!E46)</f>
        <v>14</v>
      </c>
      <c r="F46" s="25">
        <f>E46+IF(Uitslagen!F46=" ",0,Uitslagen!F46)</f>
        <v>21</v>
      </c>
      <c r="G46" s="25">
        <f>F46+IF(Uitslagen!G46=" ",0,Uitslagen!G46)</f>
        <v>29</v>
      </c>
      <c r="H46" s="25">
        <f>G46+IF(Uitslagen!H46=" ",0,Uitslagen!H46)</f>
        <v>32</v>
      </c>
      <c r="I46" s="25">
        <f>H46+IF(Uitslagen!I46=" ",0,Uitslagen!I46)</f>
        <v>42</v>
      </c>
      <c r="J46" s="25">
        <f>I46+IF(Uitslagen!J46=" ",0,Uitslagen!J46)</f>
        <v>42</v>
      </c>
      <c r="K46" s="25">
        <f>J46+IF(Uitslagen!K46=" ",0,Uitslagen!K46)</f>
        <v>53</v>
      </c>
      <c r="L46" s="25">
        <f>K46+IF(Uitslagen!L46=" ",0,Uitslagen!L46)</f>
        <v>59</v>
      </c>
      <c r="M46" s="25">
        <f>L46+IF(Uitslagen!M46=" ",0,Uitslagen!M46)</f>
        <v>67</v>
      </c>
      <c r="N46" s="25">
        <f>M46+IF(Uitslagen!N46=" ",0,Uitslagen!N46)</f>
        <v>76</v>
      </c>
      <c r="O46" s="25">
        <f>N46+IF(Uitslagen!O46=" ",0,Uitslagen!O46)</f>
        <v>76</v>
      </c>
      <c r="P46" s="25">
        <f>O46+IF(Uitslagen!P46=" ",0,Uitslagen!P46)</f>
        <v>81</v>
      </c>
      <c r="Q46" s="25">
        <f>P46+IF(Uitslagen!Q46=" ",0,Uitslagen!Q46)</f>
        <v>87</v>
      </c>
      <c r="R46" s="25">
        <f>Q46+IF(Uitslagen!R46=" ",0,Uitslagen!R46)</f>
        <v>95</v>
      </c>
      <c r="S46" s="25">
        <f>R46+IF(Uitslagen!S46=" ",0,Uitslagen!S46)</f>
        <v>101</v>
      </c>
      <c r="T46" s="25">
        <f>S46+IF(Uitslagen!T46=" ",0,Uitslagen!T46)</f>
        <v>105</v>
      </c>
      <c r="U46" s="25">
        <f>T46+IF(Uitslagen!U46=" ",0,Uitslagen!U46)</f>
        <v>108</v>
      </c>
      <c r="V46" s="25">
        <f>U46+IF(Uitslagen!V46=" ",0,Uitslagen!V46)</f>
        <v>117</v>
      </c>
      <c r="W46" s="25">
        <f>V46+IF(Uitslagen!W46=" ",0,Uitslagen!W46)</f>
        <v>117</v>
      </c>
      <c r="X46" s="25">
        <f>W46+IF(Uitslagen!X46=" ",0,Uitslagen!X46)</f>
        <v>127</v>
      </c>
      <c r="Y46" s="25">
        <f>X46+IF(Uitslagen!Y46=" ",0,Uitslagen!Y46)</f>
        <v>134</v>
      </c>
      <c r="Z46" s="25">
        <f>Y46+IF(Uitslagen!Z46=" ",0,Uitslagen!Z46)</f>
        <v>137</v>
      </c>
      <c r="AA46" s="25">
        <f>Z46+IF(Uitslagen!AA46=" ",0,Uitslagen!AA46)</f>
        <v>146</v>
      </c>
      <c r="AB46" s="25">
        <f>AA46+IF(Uitslagen!AB46=" ",0,Uitslagen!AB46)</f>
        <v>146</v>
      </c>
    </row>
    <row r="47" spans="1:28" x14ac:dyDescent="0.25">
      <c r="A47" s="278"/>
      <c r="B47" s="24" t="str">
        <f>Uitslagen!B47</f>
        <v>DE PLEZANTE HOEK</v>
      </c>
      <c r="C47" s="25">
        <f>Uitslagen!C47</f>
        <v>3</v>
      </c>
      <c r="D47" s="25">
        <f>IF(ISNUMBER(C47),C47,0)+IF(Uitslagen!D47=" ",0,Uitslagen!D47)</f>
        <v>6</v>
      </c>
      <c r="E47" s="25">
        <f>D47+IF(Uitslagen!E47=" ",0,Uitslagen!E47)</f>
        <v>13</v>
      </c>
      <c r="F47" s="25">
        <f>E47+IF(Uitslagen!F47=" ",0,Uitslagen!F47)</f>
        <v>21</v>
      </c>
      <c r="G47" s="25">
        <f>F47+IF(Uitslagen!G47=" ",0,Uitslagen!G47)</f>
        <v>23</v>
      </c>
      <c r="H47" s="25">
        <f>G47+IF(Uitslagen!H47=" ",0,Uitslagen!H47)</f>
        <v>27</v>
      </c>
      <c r="I47" s="25">
        <f>H47+IF(Uitslagen!I47=" ",0,Uitslagen!I47)</f>
        <v>31</v>
      </c>
      <c r="J47" s="25">
        <f>I47+IF(Uitslagen!J47=" ",0,Uitslagen!J47)</f>
        <v>31</v>
      </c>
      <c r="K47" s="25">
        <f>J47+IF(Uitslagen!K47=" ",0,Uitslagen!K47)</f>
        <v>32</v>
      </c>
      <c r="L47" s="25">
        <f>K47+IF(Uitslagen!L47=" ",0,Uitslagen!L47)</f>
        <v>37</v>
      </c>
      <c r="M47" s="25">
        <f>L47+IF(Uitslagen!M47=" ",0,Uitslagen!M47)</f>
        <v>39</v>
      </c>
      <c r="N47" s="25">
        <f>M47+IF(Uitslagen!N47=" ",0,Uitslagen!N47)</f>
        <v>40</v>
      </c>
      <c r="O47" s="25">
        <f>N47+IF(Uitslagen!O47=" ",0,Uitslagen!O47)</f>
        <v>40</v>
      </c>
      <c r="P47" s="25">
        <f>O47+IF(Uitslagen!P47=" ",0,Uitslagen!P47)</f>
        <v>44</v>
      </c>
      <c r="Q47" s="25">
        <f>P47+IF(Uitslagen!Q47=" ",0,Uitslagen!Q47)</f>
        <v>47</v>
      </c>
      <c r="R47" s="25">
        <f>Q47+IF(Uitslagen!R47=" ",0,Uitslagen!R47)</f>
        <v>52</v>
      </c>
      <c r="S47" s="25">
        <f>R47+IF(Uitslagen!S47=" ",0,Uitslagen!S47)</f>
        <v>57</v>
      </c>
      <c r="T47" s="25">
        <f>S47+IF(Uitslagen!T47=" ",0,Uitslagen!T47)</f>
        <v>58</v>
      </c>
      <c r="U47" s="25">
        <f>T47+IF(Uitslagen!U47=" ",0,Uitslagen!U47)</f>
        <v>59</v>
      </c>
      <c r="V47" s="25">
        <f>U47+IF(Uitslagen!V47=" ",0,Uitslagen!V47)</f>
        <v>62</v>
      </c>
      <c r="W47" s="25">
        <f>V47+IF(Uitslagen!W47=" ",0,Uitslagen!W47)</f>
        <v>62</v>
      </c>
      <c r="X47" s="25">
        <f>W47+IF(Uitslagen!X47=" ",0,Uitslagen!X47)</f>
        <v>64</v>
      </c>
      <c r="Y47" s="25">
        <f>X47+IF(Uitslagen!Y47=" ",0,Uitslagen!Y47)</f>
        <v>69</v>
      </c>
      <c r="Z47" s="25">
        <f>Y47+IF(Uitslagen!Z47=" ",0,Uitslagen!Z47)</f>
        <v>75</v>
      </c>
      <c r="AA47" s="25">
        <f>Z47+IF(Uitslagen!AA47=" ",0,Uitslagen!AA47)</f>
        <v>78</v>
      </c>
      <c r="AB47" s="25">
        <f>AA47+IF(Uitslagen!AB47=" ",0,Uitslagen!AB47)</f>
        <v>78</v>
      </c>
    </row>
    <row r="48" spans="1:28" x14ac:dyDescent="0.25">
      <c r="A48" s="278"/>
      <c r="B48" s="24" t="str">
        <f>Uitslagen!B48</f>
        <v>DUVELBOYS</v>
      </c>
      <c r="C48" s="25">
        <f>Uitslagen!C48</f>
        <v>9</v>
      </c>
      <c r="D48" s="25">
        <f>IF(ISNUMBER(C48),C48,0)+IF(Uitslagen!D48=" ",0,Uitslagen!D48)</f>
        <v>14</v>
      </c>
      <c r="E48" s="25">
        <f>D48+IF(Uitslagen!E48=" ",0,Uitslagen!E48)</f>
        <v>17</v>
      </c>
      <c r="F48" s="25">
        <f>E48+IF(Uitslagen!F48=" ",0,Uitslagen!F48)</f>
        <v>22</v>
      </c>
      <c r="G48" s="25">
        <f>F48+IF(Uitslagen!G48=" ",0,Uitslagen!G48)</f>
        <v>28</v>
      </c>
      <c r="H48" s="25">
        <f>G48+IF(Uitslagen!H48=" ",0,Uitslagen!H48)</f>
        <v>34</v>
      </c>
      <c r="I48" s="25">
        <f>H48+IF(Uitslagen!I48=" ",0,Uitslagen!I48)</f>
        <v>42</v>
      </c>
      <c r="J48" s="25">
        <f>I48+IF(Uitslagen!J48=" ",0,Uitslagen!J48)</f>
        <v>42</v>
      </c>
      <c r="K48" s="25">
        <f>J48+IF(Uitslagen!K48=" ",0,Uitslagen!K48)</f>
        <v>50</v>
      </c>
      <c r="L48" s="25">
        <f>K48+IF(Uitslagen!L48=" ",0,Uitslagen!L48)</f>
        <v>57</v>
      </c>
      <c r="M48" s="25">
        <f>L48+IF(Uitslagen!M48=" ",0,Uitslagen!M48)</f>
        <v>59</v>
      </c>
      <c r="N48" s="25">
        <f>M48+IF(Uitslagen!N48=" ",0,Uitslagen!N48)</f>
        <v>64</v>
      </c>
      <c r="O48" s="25">
        <f>N48+IF(Uitslagen!O48=" ",0,Uitslagen!O48)</f>
        <v>64</v>
      </c>
      <c r="P48" s="25">
        <f>O48+IF(Uitslagen!P48=" ",0,Uitslagen!P48)</f>
        <v>72</v>
      </c>
      <c r="Q48" s="25">
        <f>P48+IF(Uitslagen!Q48=" ",0,Uitslagen!Q48)</f>
        <v>77</v>
      </c>
      <c r="R48" s="25">
        <f>Q48+IF(Uitslagen!R48=" ",0,Uitslagen!R48)</f>
        <v>82</v>
      </c>
      <c r="S48" s="25">
        <f>R48+IF(Uitslagen!S48=" ",0,Uitslagen!S48)</f>
        <v>88</v>
      </c>
      <c r="T48" s="25">
        <f>S48+IF(Uitslagen!T48=" ",0,Uitslagen!T48)</f>
        <v>96</v>
      </c>
      <c r="U48" s="25">
        <f>T48+IF(Uitslagen!U48=" ",0,Uitslagen!U48)</f>
        <v>102</v>
      </c>
      <c r="V48" s="25">
        <f>U48+IF(Uitslagen!V48=" ",0,Uitslagen!V48)</f>
        <v>109</v>
      </c>
      <c r="W48" s="25">
        <f>V48+IF(Uitslagen!W48=" ",0,Uitslagen!W48)</f>
        <v>109</v>
      </c>
      <c r="X48" s="25">
        <f>W48+IF(Uitslagen!X48=" ",0,Uitslagen!X48)</f>
        <v>119</v>
      </c>
      <c r="Y48" s="25">
        <f>X48+IF(Uitslagen!Y48=" ",0,Uitslagen!Y48)</f>
        <v>121</v>
      </c>
      <c r="Z48" s="25">
        <f>Y48+IF(Uitslagen!Z48=" ",0,Uitslagen!Z48)</f>
        <v>127</v>
      </c>
      <c r="AA48" s="25">
        <f>Z48+IF(Uitslagen!AA48=" ",0,Uitslagen!AA48)</f>
        <v>133</v>
      </c>
      <c r="AB48" s="25">
        <f>AA48+IF(Uitslagen!AB48=" ",0,Uitslagen!AB48)</f>
        <v>133</v>
      </c>
    </row>
    <row r="49" spans="1:28" x14ac:dyDescent="0.25">
      <c r="A49" s="278"/>
      <c r="B49" s="24" t="str">
        <f>Uitslagen!B49</f>
        <v>FAUSSE KEU</v>
      </c>
      <c r="C49" s="25">
        <f>Uitslagen!C49</f>
        <v>9</v>
      </c>
      <c r="D49" s="25">
        <f>IF(ISNUMBER(C49),C49,0)+IF(Uitslagen!D49=" ",0,Uitslagen!D49)</f>
        <v>16</v>
      </c>
      <c r="E49" s="25">
        <f>D49+IF(Uitslagen!E49=" ",0,Uitslagen!E49)</f>
        <v>21</v>
      </c>
      <c r="F49" s="25">
        <f>E49+IF(Uitslagen!F49=" ",0,Uitslagen!F49)</f>
        <v>22</v>
      </c>
      <c r="G49" s="25">
        <f>F49+IF(Uitslagen!G49=" ",0,Uitslagen!G49)</f>
        <v>26</v>
      </c>
      <c r="H49" s="25">
        <f>G49+IF(Uitslagen!H49=" ",0,Uitslagen!H49)</f>
        <v>32</v>
      </c>
      <c r="I49" s="25">
        <f>H49+IF(Uitslagen!I49=" ",0,Uitslagen!I49)</f>
        <v>36</v>
      </c>
      <c r="J49" s="25">
        <f>I49+IF(Uitslagen!J49=" ",0,Uitslagen!J49)</f>
        <v>36</v>
      </c>
      <c r="K49" s="25">
        <f>J49+IF(Uitslagen!K49=" ",0,Uitslagen!K49)</f>
        <v>37</v>
      </c>
      <c r="L49" s="25">
        <f>K49+IF(Uitslagen!L49=" ",0,Uitslagen!L49)</f>
        <v>43</v>
      </c>
      <c r="M49" s="25">
        <f>L49+IF(Uitslagen!M49=" ",0,Uitslagen!M49)</f>
        <v>47</v>
      </c>
      <c r="N49" s="25">
        <f>M49+IF(Uitslagen!N49=" ",0,Uitslagen!N49)</f>
        <v>52</v>
      </c>
      <c r="O49" s="25">
        <f>N49+IF(Uitslagen!O49=" ",0,Uitslagen!O49)</f>
        <v>52</v>
      </c>
      <c r="P49" s="25">
        <f>O49+IF(Uitslagen!P49=" ",0,Uitslagen!P49)</f>
        <v>58</v>
      </c>
      <c r="Q49" s="25">
        <f>P49+IF(Uitslagen!Q49=" ",0,Uitslagen!Q49)</f>
        <v>64</v>
      </c>
      <c r="R49" s="25">
        <f>Q49+IF(Uitslagen!R49=" ",0,Uitslagen!R49)</f>
        <v>71</v>
      </c>
      <c r="S49" s="25">
        <f>R49+IF(Uitslagen!S49=" ",0,Uitslagen!S49)</f>
        <v>76</v>
      </c>
      <c r="T49" s="25">
        <f>S49+IF(Uitslagen!T49=" ",0,Uitslagen!T49)</f>
        <v>84</v>
      </c>
      <c r="U49" s="25">
        <f>T49+IF(Uitslagen!U49=" ",0,Uitslagen!U49)</f>
        <v>90</v>
      </c>
      <c r="V49" s="25">
        <f>U49+IF(Uitslagen!V49=" ",0,Uitslagen!V49)</f>
        <v>95</v>
      </c>
      <c r="W49" s="25">
        <f>V49+IF(Uitslagen!W49=" ",0,Uitslagen!W49)</f>
        <v>95</v>
      </c>
      <c r="X49" s="25">
        <f>W49+IF(Uitslagen!X49=" ",0,Uitslagen!X49)</f>
        <v>100</v>
      </c>
      <c r="Y49" s="25">
        <f>X49+IF(Uitslagen!Y49=" ",0,Uitslagen!Y49)</f>
        <v>104</v>
      </c>
      <c r="Z49" s="25">
        <f>Y49+IF(Uitslagen!Z49=" ",0,Uitslagen!Z49)</f>
        <v>107</v>
      </c>
      <c r="AA49" s="25">
        <f>Z49+IF(Uitslagen!AA49=" ",0,Uitslagen!AA49)</f>
        <v>114</v>
      </c>
      <c r="AB49" s="25">
        <f>AA49+IF(Uitslagen!AB49=" ",0,Uitslagen!AB49)</f>
        <v>114</v>
      </c>
    </row>
    <row r="50" spans="1:28" x14ac:dyDescent="0.25">
      <c r="A50" s="278"/>
      <c r="B50" s="24" t="str">
        <f>Uitslagen!B50</f>
        <v>HET WIEL 2</v>
      </c>
      <c r="C50" s="25">
        <f>Uitslagen!C50</f>
        <v>6</v>
      </c>
      <c r="D50" s="25">
        <f>IF(ISNUMBER(C50),C50,0)+IF(Uitslagen!D50=" ",0,Uitslagen!D50)</f>
        <v>10</v>
      </c>
      <c r="E50" s="25">
        <f>D50+IF(Uitslagen!E50=" ",0,Uitslagen!E50)</f>
        <v>19</v>
      </c>
      <c r="F50" s="25">
        <f>E50+IF(Uitslagen!F50=" ",0,Uitslagen!F50)</f>
        <v>26</v>
      </c>
      <c r="G50" s="25">
        <f>F50+IF(Uitslagen!G50=" ",0,Uitslagen!G50)</f>
        <v>36</v>
      </c>
      <c r="H50" s="25">
        <f>G50+IF(Uitslagen!H50=" ",0,Uitslagen!H50)</f>
        <v>42</v>
      </c>
      <c r="I50" s="25">
        <f>H50+IF(Uitslagen!I50=" ",0,Uitslagen!I50)</f>
        <v>46</v>
      </c>
      <c r="J50" s="25">
        <f>I50+IF(Uitslagen!J50=" ",0,Uitslagen!J50)</f>
        <v>46</v>
      </c>
      <c r="K50" s="25">
        <f>J50+IF(Uitslagen!K50=" ",0,Uitslagen!K50)</f>
        <v>54</v>
      </c>
      <c r="L50" s="25">
        <f>K50+IF(Uitslagen!L50=" ",0,Uitslagen!L50)</f>
        <v>62</v>
      </c>
      <c r="M50" s="25">
        <f>L50+IF(Uitslagen!M50=" ",0,Uitslagen!M50)</f>
        <v>69</v>
      </c>
      <c r="N50" s="25">
        <f>M50+IF(Uitslagen!N50=" ",0,Uitslagen!N50)</f>
        <v>80</v>
      </c>
      <c r="O50" s="25">
        <f>N50+IF(Uitslagen!O50=" ",0,Uitslagen!O50)</f>
        <v>80</v>
      </c>
      <c r="P50" s="25">
        <f>O50+IF(Uitslagen!P50=" ",0,Uitslagen!P50)</f>
        <v>87</v>
      </c>
      <c r="Q50" s="25">
        <f>P50+IF(Uitslagen!Q50=" ",0,Uitslagen!Q50)</f>
        <v>95</v>
      </c>
      <c r="R50" s="25">
        <f>Q50+IF(Uitslagen!R50=" ",0,Uitslagen!R50)</f>
        <v>102</v>
      </c>
      <c r="S50" s="25">
        <f>R50+IF(Uitslagen!S50=" ",0,Uitslagen!S50)</f>
        <v>103</v>
      </c>
      <c r="T50" s="25">
        <f>S50+IF(Uitslagen!T50=" ",0,Uitslagen!T50)</f>
        <v>111</v>
      </c>
      <c r="U50" s="25">
        <f>T50+IF(Uitslagen!U50=" ",0,Uitslagen!U50)</f>
        <v>117</v>
      </c>
      <c r="V50" s="25">
        <f>U50+IF(Uitslagen!V50=" ",0,Uitslagen!V50)</f>
        <v>121</v>
      </c>
      <c r="W50" s="25">
        <f>V50+IF(Uitslagen!W50=" ",0,Uitslagen!W50)</f>
        <v>121</v>
      </c>
      <c r="X50" s="25">
        <f>W50+IF(Uitslagen!X50=" ",0,Uitslagen!X50)</f>
        <v>126</v>
      </c>
      <c r="Y50" s="25">
        <f>X50+IF(Uitslagen!Y50=" ",0,Uitslagen!Y50)</f>
        <v>134</v>
      </c>
      <c r="Z50" s="25">
        <f>Y50+IF(Uitslagen!Z50=" ",0,Uitslagen!Z50)</f>
        <v>141</v>
      </c>
      <c r="AA50" s="25">
        <f>Z50+IF(Uitslagen!AA50=" ",0,Uitslagen!AA50)</f>
        <v>150</v>
      </c>
      <c r="AB50" s="25">
        <f>AA50+IF(Uitslagen!AB50=" ",0,Uitslagen!AB50)</f>
        <v>150</v>
      </c>
    </row>
    <row r="51" spans="1:28" x14ac:dyDescent="0.25">
      <c r="A51" s="278"/>
      <c r="B51" s="24" t="str">
        <f>Uitslagen!B51</f>
        <v>KA 3</v>
      </c>
      <c r="C51" s="25">
        <f>Uitslagen!C51</f>
        <v>3</v>
      </c>
      <c r="D51" s="25">
        <f>IF(ISNUMBER(C51),C51,0)+IF(Uitslagen!D51=" ",0,Uitslagen!D51)</f>
        <v>5</v>
      </c>
      <c r="E51" s="25">
        <f>D51+IF(Uitslagen!E51=" ",0,Uitslagen!E51)</f>
        <v>7</v>
      </c>
      <c r="F51" s="25">
        <f>E51+IF(Uitslagen!F51=" ",0,Uitslagen!F51)</f>
        <v>11</v>
      </c>
      <c r="G51" s="25">
        <f>F51+IF(Uitslagen!G51=" ",0,Uitslagen!G51)</f>
        <v>17</v>
      </c>
      <c r="H51" s="25">
        <f>G51+IF(Uitslagen!H51=" ",0,Uitslagen!H51)</f>
        <v>18</v>
      </c>
      <c r="I51" s="25">
        <f>H51+IF(Uitslagen!I51=" ",0,Uitslagen!I51)</f>
        <v>20</v>
      </c>
      <c r="J51" s="25">
        <f>I51+IF(Uitslagen!J51=" ",0,Uitslagen!J51)</f>
        <v>20</v>
      </c>
      <c r="K51" s="25">
        <f>J51+IF(Uitslagen!K51=" ",0,Uitslagen!K51)</f>
        <v>26</v>
      </c>
      <c r="L51" s="25">
        <f>K51+IF(Uitslagen!L51=" ",0,Uitslagen!L51)</f>
        <v>30</v>
      </c>
      <c r="M51" s="25">
        <f>L51+IF(Uitslagen!M51=" ",0,Uitslagen!M51)</f>
        <v>32</v>
      </c>
      <c r="N51" s="25">
        <f>M51+IF(Uitslagen!N51=" ",0,Uitslagen!N51)</f>
        <v>38</v>
      </c>
      <c r="O51" s="25">
        <f>N51+IF(Uitslagen!O51=" ",0,Uitslagen!O51)</f>
        <v>38</v>
      </c>
      <c r="P51" s="25">
        <f>O51+IF(Uitslagen!P51=" ",0,Uitslagen!P51)</f>
        <v>44</v>
      </c>
      <c r="Q51" s="25">
        <f>P51+IF(Uitslagen!Q51=" ",0,Uitslagen!Q51)</f>
        <v>48</v>
      </c>
      <c r="R51" s="25">
        <f>Q51+IF(Uitslagen!R51=" ",0,Uitslagen!R51)</f>
        <v>50</v>
      </c>
      <c r="S51" s="25">
        <f>R51+IF(Uitslagen!S51=" ",0,Uitslagen!S51)</f>
        <v>57</v>
      </c>
      <c r="T51" s="25">
        <f>S51+IF(Uitslagen!T51=" ",0,Uitslagen!T51)</f>
        <v>61</v>
      </c>
      <c r="U51" s="25">
        <f>T51+IF(Uitslagen!U51=" ",0,Uitslagen!U51)</f>
        <v>65</v>
      </c>
      <c r="V51" s="25">
        <f>U51+IF(Uitslagen!V51=" ",0,Uitslagen!V51)</f>
        <v>68</v>
      </c>
      <c r="W51" s="25">
        <f>V51+IF(Uitslagen!W51=" ",0,Uitslagen!W51)</f>
        <v>68</v>
      </c>
      <c r="X51" s="25">
        <f>W51+IF(Uitslagen!X51=" ",0,Uitslagen!X51)</f>
        <v>77</v>
      </c>
      <c r="Y51" s="25">
        <f>X51+IF(Uitslagen!Y51=" ",0,Uitslagen!Y51)</f>
        <v>81</v>
      </c>
      <c r="Z51" s="25">
        <f>Y51+IF(Uitslagen!Z51=" ",0,Uitslagen!Z51)</f>
        <v>82</v>
      </c>
      <c r="AA51" s="25">
        <f>Z51+IF(Uitslagen!AA51=" ",0,Uitslagen!AA51)</f>
        <v>89</v>
      </c>
      <c r="AB51" s="25">
        <f>AA51+IF(Uitslagen!AB51=" ",0,Uitslagen!AB51)</f>
        <v>89</v>
      </c>
    </row>
    <row r="52" spans="1:28" x14ac:dyDescent="0.25">
      <c r="A52" s="278"/>
      <c r="B52" s="24" t="str">
        <f>Uitslagen!B52</f>
        <v>KALFORT SPORTIF 5</v>
      </c>
      <c r="C52" s="25">
        <f>Uitslagen!C52</f>
        <v>4</v>
      </c>
      <c r="D52" s="64">
        <f>IF(ISNUMBER(C52),C52,0)+IF(Uitslagen!D52=" ",0,Uitslagen!D52)</f>
        <v>12</v>
      </c>
      <c r="E52" s="25">
        <f>D52+IF(Uitslagen!E52=" ",0,Uitslagen!E52)</f>
        <v>19</v>
      </c>
      <c r="F52" s="25">
        <f>E52+IF(Uitslagen!F52=" ",0,Uitslagen!F52)</f>
        <v>22</v>
      </c>
      <c r="G52" s="25">
        <f>F52+IF(Uitslagen!G52=" ",0,Uitslagen!G52)</f>
        <v>29</v>
      </c>
      <c r="H52" s="25">
        <f>G52+IF(Uitslagen!H52=" ",0,Uitslagen!H52)</f>
        <v>40</v>
      </c>
      <c r="I52" s="25">
        <f>H52+IF(Uitslagen!I52=" ",0,Uitslagen!I52)</f>
        <v>46</v>
      </c>
      <c r="J52" s="25">
        <f>I52+IF(Uitslagen!J52=" ",0,Uitslagen!J52)</f>
        <v>46</v>
      </c>
      <c r="K52" s="25">
        <f>J52+IF(Uitslagen!K52=" ",0,Uitslagen!K52)</f>
        <v>50</v>
      </c>
      <c r="L52" s="25">
        <f>K52+IF(Uitslagen!L52=" ",0,Uitslagen!L52)</f>
        <v>54</v>
      </c>
      <c r="M52" s="25">
        <f>L52+IF(Uitslagen!M52=" ",0,Uitslagen!M52)</f>
        <v>64</v>
      </c>
      <c r="N52" s="25">
        <f>M52+IF(Uitslagen!N52=" ",0,Uitslagen!N52)</f>
        <v>71</v>
      </c>
      <c r="O52" s="25">
        <f>N52+IF(Uitslagen!O52=" ",0,Uitslagen!O52)</f>
        <v>71</v>
      </c>
      <c r="P52" s="25">
        <f>O52+IF(Uitslagen!P52=" ",0,Uitslagen!P52)</f>
        <v>75</v>
      </c>
      <c r="Q52" s="25">
        <f>P52+IF(Uitslagen!Q52=" ",0,Uitslagen!Q52)</f>
        <v>79</v>
      </c>
      <c r="R52" s="25">
        <f>Q52+IF(Uitslagen!R52=" ",0,Uitslagen!R52)</f>
        <v>83</v>
      </c>
      <c r="S52" s="25">
        <f>R52+IF(Uitslagen!S52=" ",0,Uitslagen!S52)</f>
        <v>85</v>
      </c>
      <c r="T52" s="25">
        <f>S52+IF(Uitslagen!T52=" ",0,Uitslagen!T52)</f>
        <v>90</v>
      </c>
      <c r="U52" s="25">
        <f>T52+IF(Uitslagen!U52=" ",0,Uitslagen!U52)</f>
        <v>98</v>
      </c>
      <c r="V52" s="25">
        <f>U52+IF(Uitslagen!V52=" ",0,Uitslagen!V52)</f>
        <v>107</v>
      </c>
      <c r="W52" s="25">
        <f>V52+IF(Uitslagen!W52=" ",0,Uitslagen!W52)</f>
        <v>107</v>
      </c>
      <c r="X52" s="25">
        <f>W52+IF(Uitslagen!X52=" ",0,Uitslagen!X52)</f>
        <v>109</v>
      </c>
      <c r="Y52" s="25">
        <f>X52+IF(Uitslagen!Y52=" ",0,Uitslagen!Y52)</f>
        <v>114</v>
      </c>
      <c r="Z52" s="25">
        <f>Y52+IF(Uitslagen!Z52=" ",0,Uitslagen!Z52)</f>
        <v>120</v>
      </c>
      <c r="AA52" s="25">
        <f>Z52+IF(Uitslagen!AA52=" ",0,Uitslagen!AA52)</f>
        <v>125</v>
      </c>
      <c r="AB52" s="25">
        <f>AA52+IF(Uitslagen!AB52=" ",0,Uitslagen!AB52)</f>
        <v>125</v>
      </c>
    </row>
    <row r="53" spans="1:28" x14ac:dyDescent="0.25">
      <c r="A53" s="278"/>
      <c r="B53" s="24" t="str">
        <f>Uitslagen!B53</f>
        <v>KALFORT SPORTIF 6</v>
      </c>
      <c r="C53" s="25">
        <f>Uitslagen!C53</f>
        <v>8</v>
      </c>
      <c r="D53" s="64">
        <f>IF(ISNUMBER(C53),C53,0)+IF(Uitslagen!D53=" ",0,Uitslagen!D53)</f>
        <v>15</v>
      </c>
      <c r="E53" s="25">
        <f>D53+IF(Uitslagen!E53=" ",0,Uitslagen!E53)</f>
        <v>25</v>
      </c>
      <c r="F53" s="25">
        <f>E53+IF(Uitslagen!F53=" ",0,Uitslagen!F53)</f>
        <v>32</v>
      </c>
      <c r="G53" s="25">
        <f>F53+IF(Uitslagen!G53=" ",0,Uitslagen!G53)</f>
        <v>34</v>
      </c>
      <c r="H53" s="25">
        <f>G53+IF(Uitslagen!H53=" ",0,Uitslagen!H53)</f>
        <v>42</v>
      </c>
      <c r="I53" s="25">
        <f>H53+IF(Uitslagen!I53=" ",0,Uitslagen!I53)</f>
        <v>50</v>
      </c>
      <c r="J53" s="25">
        <f>I53+IF(Uitslagen!J53=" ",0,Uitslagen!J53)</f>
        <v>50</v>
      </c>
      <c r="K53" s="25">
        <f>J53+IF(Uitslagen!K53=" ",0,Uitslagen!K53)</f>
        <v>55</v>
      </c>
      <c r="L53" s="25">
        <f>K53+IF(Uitslagen!L53=" ",0,Uitslagen!L53)</f>
        <v>61</v>
      </c>
      <c r="M53" s="25">
        <f>L53+IF(Uitslagen!M53=" ",0,Uitslagen!M53)</f>
        <v>65</v>
      </c>
      <c r="N53" s="25">
        <f>M53+IF(Uitslagen!N53=" ",0,Uitslagen!N53)</f>
        <v>71</v>
      </c>
      <c r="O53" s="25">
        <f>N53+IF(Uitslagen!O53=" ",0,Uitslagen!O53)</f>
        <v>71</v>
      </c>
      <c r="P53" s="25">
        <f>O53+IF(Uitslagen!P53=" ",0,Uitslagen!P53)</f>
        <v>79</v>
      </c>
      <c r="Q53" s="25">
        <f>P53+IF(Uitslagen!Q53=" ",0,Uitslagen!Q53)</f>
        <v>86</v>
      </c>
      <c r="R53" s="25">
        <f>Q53+IF(Uitslagen!R53=" ",0,Uitslagen!R53)</f>
        <v>96</v>
      </c>
      <c r="S53" s="25">
        <f>R53+IF(Uitslagen!S53=" ",0,Uitslagen!S53)</f>
        <v>105</v>
      </c>
      <c r="T53" s="25">
        <f>S53+IF(Uitslagen!T53=" ",0,Uitslagen!T53)</f>
        <v>109</v>
      </c>
      <c r="U53" s="25">
        <f>T53+IF(Uitslagen!U53=" ",0,Uitslagen!U53)</f>
        <v>117</v>
      </c>
      <c r="V53" s="25">
        <f>U53+IF(Uitslagen!V53=" ",0,Uitslagen!V53)</f>
        <v>126</v>
      </c>
      <c r="W53" s="25">
        <f>V53+IF(Uitslagen!W53=" ",0,Uitslagen!W53)</f>
        <v>126</v>
      </c>
      <c r="X53" s="25">
        <f>W53+IF(Uitslagen!X53=" ",0,Uitslagen!X53)</f>
        <v>130</v>
      </c>
      <c r="Y53" s="25">
        <f>X53+IF(Uitslagen!Y53=" ",0,Uitslagen!Y53)</f>
        <v>138</v>
      </c>
      <c r="Z53" s="25">
        <f>Y53+IF(Uitslagen!Z53=" ",0,Uitslagen!Z53)</f>
        <v>147</v>
      </c>
      <c r="AA53" s="25">
        <f>Z53+IF(Uitslagen!AA53=" ",0,Uitslagen!AA53)</f>
        <v>152</v>
      </c>
      <c r="AB53" s="25">
        <f>AA53+IF(Uitslagen!AB53=" ",0,Uitslagen!AB53)</f>
        <v>152</v>
      </c>
    </row>
    <row r="54" spans="1:28" x14ac:dyDescent="0.25">
      <c r="A54" s="278"/>
      <c r="B54" s="24" t="str">
        <f>Uitslagen!B54</f>
        <v>STAPPES</v>
      </c>
      <c r="C54" s="25">
        <f>Uitslagen!C54</f>
        <v>4</v>
      </c>
      <c r="D54" s="25">
        <f>IF(ISNUMBER(C54),C54,0)+IF(Uitslagen!D54=" ",0,Uitslagen!D54)</f>
        <v>13</v>
      </c>
      <c r="E54" s="25">
        <f>D54+IF(Uitslagen!E54=" ",0,Uitslagen!E54)</f>
        <v>20</v>
      </c>
      <c r="F54" s="25">
        <f>E54+IF(Uitslagen!F54=" ",0,Uitslagen!F54)</f>
        <v>31</v>
      </c>
      <c r="G54" s="25">
        <f>F54+IF(Uitslagen!G54=" ",0,Uitslagen!G54)</f>
        <v>36</v>
      </c>
      <c r="H54" s="25">
        <f>G54+IF(Uitslagen!H54=" ",0,Uitslagen!H54)</f>
        <v>40</v>
      </c>
      <c r="I54" s="25">
        <f>H54+IF(Uitslagen!I54=" ",0,Uitslagen!I54)</f>
        <v>42</v>
      </c>
      <c r="J54" s="25">
        <f>I54+IF(Uitslagen!J54=" ",0,Uitslagen!J54)</f>
        <v>42</v>
      </c>
      <c r="K54" s="25">
        <f>J54+IF(Uitslagen!K54=" ",0,Uitslagen!K54)</f>
        <v>46</v>
      </c>
      <c r="L54" s="25">
        <f>K54+IF(Uitslagen!L54=" ",0,Uitslagen!L54)</f>
        <v>52</v>
      </c>
      <c r="M54" s="25">
        <f>L54+IF(Uitslagen!M54=" ",0,Uitslagen!M54)</f>
        <v>62</v>
      </c>
      <c r="N54" s="25">
        <f>M54+IF(Uitslagen!N54=" ",0,Uitslagen!N54)</f>
        <v>68</v>
      </c>
      <c r="O54" s="25">
        <f>N54+IF(Uitslagen!O54=" ",0,Uitslagen!O54)</f>
        <v>68</v>
      </c>
      <c r="P54" s="25">
        <f>O54+IF(Uitslagen!P54=" ",0,Uitslagen!P54)</f>
        <v>73</v>
      </c>
      <c r="Q54" s="25">
        <f>P54+IF(Uitslagen!Q54=" ",0,Uitslagen!Q54)</f>
        <v>82</v>
      </c>
      <c r="R54" s="25">
        <f>Q54+IF(Uitslagen!R54=" ",0,Uitslagen!R54)</f>
        <v>87</v>
      </c>
      <c r="S54" s="25">
        <f>R54+IF(Uitslagen!S54=" ",0,Uitslagen!S54)</f>
        <v>94</v>
      </c>
      <c r="T54" s="25">
        <f>S54+IF(Uitslagen!T54=" ",0,Uitslagen!T54)</f>
        <v>101</v>
      </c>
      <c r="U54" s="25">
        <f>T54+IF(Uitslagen!U54=" ",0,Uitslagen!U54)</f>
        <v>105</v>
      </c>
      <c r="V54" s="25">
        <f>U54+IF(Uitslagen!V54=" ",0,Uitslagen!V54)</f>
        <v>108</v>
      </c>
      <c r="W54" s="25">
        <f>V54+IF(Uitslagen!W54=" ",0,Uitslagen!W54)</f>
        <v>108</v>
      </c>
      <c r="X54" s="25">
        <f>W54+IF(Uitslagen!X54=" ",0,Uitslagen!X54)</f>
        <v>115</v>
      </c>
      <c r="Y54" s="25">
        <f>X54+IF(Uitslagen!Y54=" ",0,Uitslagen!Y54)</f>
        <v>120</v>
      </c>
      <c r="Z54" s="25">
        <f>Y54+IF(Uitslagen!Z54=" ",0,Uitslagen!Z54)</f>
        <v>126</v>
      </c>
      <c r="AA54" s="25">
        <f>Z54+IF(Uitslagen!AA54=" ",0,Uitslagen!AA54)</f>
        <v>131</v>
      </c>
      <c r="AB54" s="25">
        <f>AA54+IF(Uitslagen!AB54=" ",0,Uitslagen!AB54)</f>
        <v>131</v>
      </c>
    </row>
    <row r="55" spans="1:28" x14ac:dyDescent="0.25">
      <c r="A55" s="278"/>
      <c r="B55" s="24" t="str">
        <f>Uitslagen!B55</f>
        <v>TEN DORPE 4</v>
      </c>
      <c r="C55" s="25">
        <f>Uitslagen!C55</f>
        <v>8</v>
      </c>
      <c r="D55" s="25">
        <f>IF(ISNUMBER(C55),C55,0)+IF(Uitslagen!D55=" ",0,Uitslagen!D55)</f>
        <v>17</v>
      </c>
      <c r="E55" s="25">
        <f>D55+IF(Uitslagen!E55=" ",0,Uitslagen!E55)</f>
        <v>20</v>
      </c>
      <c r="F55" s="25">
        <f>E55+IF(Uitslagen!F55=" ",0,Uitslagen!F55)</f>
        <v>29</v>
      </c>
      <c r="G55" s="25">
        <f>F55+IF(Uitslagen!G55=" ",0,Uitslagen!G55)</f>
        <v>36</v>
      </c>
      <c r="H55" s="25">
        <f>G55+IF(Uitslagen!H55=" ",0,Uitslagen!H55)</f>
        <v>44</v>
      </c>
      <c r="I55" s="25">
        <f>H55+IF(Uitslagen!I55=" ",0,Uitslagen!I55)</f>
        <v>52</v>
      </c>
      <c r="J55" s="25">
        <f>I55+IF(Uitslagen!J55=" ",0,Uitslagen!J55)</f>
        <v>52</v>
      </c>
      <c r="K55" s="25">
        <f>J55+IF(Uitslagen!K55=" ",0,Uitslagen!K55)</f>
        <v>63</v>
      </c>
      <c r="L55" s="25">
        <f>K55+IF(Uitslagen!L55=" ",0,Uitslagen!L55)</f>
        <v>68</v>
      </c>
      <c r="M55" s="25">
        <f>L55+IF(Uitslagen!M55=" ",0,Uitslagen!M55)</f>
        <v>78</v>
      </c>
      <c r="N55" s="25">
        <f>M55+IF(Uitslagen!N55=" ",0,Uitslagen!N55)</f>
        <v>84</v>
      </c>
      <c r="O55" s="25">
        <f>N55+IF(Uitslagen!O55=" ",0,Uitslagen!O55)</f>
        <v>84</v>
      </c>
      <c r="P55" s="25">
        <f>O55+IF(Uitslagen!P55=" ",0,Uitslagen!P55)</f>
        <v>91</v>
      </c>
      <c r="Q55" s="25">
        <f>P55+IF(Uitslagen!Q55=" ",0,Uitslagen!Q55)</f>
        <v>97</v>
      </c>
      <c r="R55" s="25">
        <f>Q55+IF(Uitslagen!R55=" ",0,Uitslagen!R55)</f>
        <v>101</v>
      </c>
      <c r="S55" s="25">
        <f>R55+IF(Uitslagen!S55=" ",0,Uitslagen!S55)</f>
        <v>111</v>
      </c>
      <c r="T55" s="25">
        <f>S55+IF(Uitslagen!T55=" ",0,Uitslagen!T55)</f>
        <v>119</v>
      </c>
      <c r="U55" s="25">
        <f>T55+IF(Uitslagen!U55=" ",0,Uitslagen!U55)</f>
        <v>130</v>
      </c>
      <c r="V55" s="25">
        <f>U55+IF(Uitslagen!V55=" ",0,Uitslagen!V55)</f>
        <v>138</v>
      </c>
      <c r="W55" s="25">
        <f>V55+IF(Uitslagen!W55=" ",0,Uitslagen!W55)</f>
        <v>138</v>
      </c>
      <c r="X55" s="25">
        <f>W55+IF(Uitslagen!X55=" ",0,Uitslagen!X55)</f>
        <v>145</v>
      </c>
      <c r="Y55" s="25">
        <f>X55+IF(Uitslagen!Y55=" ",0,Uitslagen!Y55)</f>
        <v>155</v>
      </c>
      <c r="Z55" s="25">
        <f>Y55+IF(Uitslagen!Z55=" ",0,Uitslagen!Z55)</f>
        <v>166</v>
      </c>
      <c r="AA55" s="25">
        <f>Z55+IF(Uitslagen!AA55=" ",0,Uitslagen!AA55)</f>
        <v>173</v>
      </c>
      <c r="AB55" s="25">
        <f>AA55+IF(Uitslagen!AB55=" ",0,Uitslagen!AB55)</f>
        <v>173</v>
      </c>
    </row>
  </sheetData>
  <mergeCells count="4">
    <mergeCell ref="A2:A15"/>
    <mergeCell ref="A17:A29"/>
    <mergeCell ref="A31:A42"/>
    <mergeCell ref="A44:A5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2:AB55"/>
  <sheetViews>
    <sheetView workbookViewId="0"/>
  </sheetViews>
  <sheetFormatPr defaultColWidth="9.109375" defaultRowHeight="13.2" x14ac:dyDescent="0.25"/>
  <cols>
    <col min="1" max="1" width="5.109375" style="21" customWidth="1"/>
    <col min="2" max="2" width="19.6640625" style="21" bestFit="1" customWidth="1"/>
    <col min="3" max="28" width="8.44140625" style="21" bestFit="1" customWidth="1"/>
    <col min="29" max="16384" width="9.109375" style="21"/>
  </cols>
  <sheetData>
    <row r="2" spans="1:28" ht="12.75" customHeight="1" x14ac:dyDescent="0.25">
      <c r="A2" s="278" t="str">
        <f>Uitslagen!A2</f>
        <v>ERE</v>
      </c>
      <c r="B2" s="24" t="str">
        <f>Uitslagen!B2</f>
        <v>BLACK BOYS 1</v>
      </c>
      <c r="C2" s="25">
        <f>(2*Win!C2+Gelijk!C2)*100000+Win!C2*1000+'Tot Manches'!C2</f>
        <v>201008</v>
      </c>
      <c r="D2" s="25">
        <f>(2*Win!D2+Gelijk!D2)*100000+Win!D2*1000+'Tot Manches'!D2</f>
        <v>201008</v>
      </c>
      <c r="E2" s="25">
        <f>(2*Win!E2+Gelijk!E2)*100000+Win!E2*1000+'Tot Manches'!E2</f>
        <v>402017</v>
      </c>
      <c r="F2" s="25">
        <f>(2*Win!F2+Gelijk!F2)*100000+Win!F2*1000+'Tot Manches'!F2</f>
        <v>603026</v>
      </c>
      <c r="G2" s="25">
        <f>(2*Win!G2+Gelijk!G2)*100000+Win!G2*1000+'Tot Manches'!G2</f>
        <v>804034</v>
      </c>
      <c r="H2" s="25">
        <f>(2*Win!H2+Gelijk!H2)*100000+Win!H2*1000+'Tot Manches'!H2</f>
        <v>1005045</v>
      </c>
      <c r="I2" s="25">
        <f>(2*Win!I2+Gelijk!I2)*100000+Win!I2*1000+'Tot Manches'!I2</f>
        <v>1206054</v>
      </c>
      <c r="J2" s="25">
        <f>(2*Win!J2+Gelijk!J2)*100000+Win!J2*1000+'Tot Manches'!J2</f>
        <v>1407061</v>
      </c>
      <c r="K2" s="25">
        <f>(2*Win!K2+Gelijk!K2)*100000+Win!K2*1000+'Tot Manches'!K2</f>
        <v>1608070</v>
      </c>
      <c r="L2" s="25">
        <f>(2*Win!L2+Gelijk!L2)*100000+Win!L2*1000+'Tot Manches'!L2</f>
        <v>1809079</v>
      </c>
      <c r="M2" s="25">
        <f>(2*Win!M2+Gelijk!M2)*100000+Win!M2*1000+'Tot Manches'!M2</f>
        <v>2010086</v>
      </c>
      <c r="N2" s="25">
        <f>(2*Win!N2+Gelijk!N2)*100000+Win!N2*1000+'Tot Manches'!N2</f>
        <v>2211093</v>
      </c>
      <c r="O2" s="25">
        <f>(2*Win!O2+Gelijk!O2)*100000+Win!O2*1000+'Tot Manches'!O2</f>
        <v>2311099</v>
      </c>
      <c r="P2" s="25">
        <f>(2*Win!P2+Gelijk!P2)*100000+Win!P2*1000+'Tot Manches'!P2</f>
        <v>2311104</v>
      </c>
      <c r="Q2" s="25">
        <f>(2*Win!Q2+Gelijk!Q2)*100000+Win!Q2*1000+'Tot Manches'!Q2</f>
        <v>2311104</v>
      </c>
      <c r="R2" s="25">
        <f>(2*Win!R2+Gelijk!R2)*100000+Win!R2*1000+'Tot Manches'!R2</f>
        <v>2512111</v>
      </c>
      <c r="S2" s="25">
        <f>(2*Win!S2+Gelijk!S2)*100000+Win!S2*1000+'Tot Manches'!S2</f>
        <v>2713122</v>
      </c>
      <c r="T2" s="25">
        <f>(2*Win!T2+Gelijk!T2)*100000+Win!T2*1000+'Tot Manches'!T2</f>
        <v>2914131</v>
      </c>
      <c r="U2" s="25">
        <f>(2*Win!U2+Gelijk!U2)*100000+Win!U2*1000+'Tot Manches'!U2</f>
        <v>3115138</v>
      </c>
      <c r="V2" s="25">
        <f>(2*Win!V2+Gelijk!V2)*100000+Win!V2*1000+'Tot Manches'!V2</f>
        <v>3316146</v>
      </c>
      <c r="W2" s="25">
        <f>(2*Win!W2+Gelijk!W2)*100000+Win!W2*1000+'Tot Manches'!W2</f>
        <v>3517156</v>
      </c>
      <c r="X2" s="25">
        <f>(2*Win!X2+Gelijk!X2)*100000+Win!X2*1000+'Tot Manches'!X2</f>
        <v>3617162</v>
      </c>
      <c r="Y2" s="25">
        <f>(2*Win!Y2+Gelijk!Y2)*100000+Win!Y2*1000+'Tot Manches'!Y2</f>
        <v>3818172</v>
      </c>
      <c r="Z2" s="25">
        <f>(2*Win!Z2+Gelijk!Z2)*100000+Win!Z2*1000+'Tot Manches'!Z2</f>
        <v>4019179</v>
      </c>
      <c r="AA2" s="25">
        <f>(2*Win!AA2+Gelijk!AA2)*100000+Win!AA2*1000+'Tot Manches'!AA2</f>
        <v>4220186</v>
      </c>
      <c r="AB2" s="25">
        <f>(2*Win!AB2+Gelijk!AB2)*100000+Win!AB2*1000+'Tot Manches'!AB2</f>
        <v>4220190</v>
      </c>
    </row>
    <row r="3" spans="1:28" x14ac:dyDescent="0.25">
      <c r="A3" s="278"/>
      <c r="B3" s="24" t="str">
        <f>Uitslagen!B3</f>
        <v>BLACK BOYS 2</v>
      </c>
      <c r="C3" s="25">
        <f>(2*Win!C3+Gelijk!C3)*100000+Win!C3*1000+'Tot Manches'!C3</f>
        <v>201009</v>
      </c>
      <c r="D3" s="25">
        <f>(2*Win!D3+Gelijk!D3)*100000+Win!D3*1000+'Tot Manches'!D3</f>
        <v>402016</v>
      </c>
      <c r="E3" s="25">
        <f>(2*Win!E3+Gelijk!E3)*100000+Win!E3*1000+'Tot Manches'!E3</f>
        <v>402019</v>
      </c>
      <c r="F3" s="25">
        <f>(2*Win!F3+Gelijk!F3)*100000+Win!F3*1000+'Tot Manches'!F3</f>
        <v>603027</v>
      </c>
      <c r="G3" s="25">
        <f>(2*Win!G3+Gelijk!G3)*100000+Win!G3*1000+'Tot Manches'!G3</f>
        <v>804035</v>
      </c>
      <c r="H3" s="25">
        <f>(2*Win!H3+Gelijk!H3)*100000+Win!H3*1000+'Tot Manches'!H3</f>
        <v>804035</v>
      </c>
      <c r="I3" s="25">
        <f>(2*Win!I3+Gelijk!I3)*100000+Win!I3*1000+'Tot Manches'!I3</f>
        <v>1005042</v>
      </c>
      <c r="J3" s="25">
        <f>(2*Win!J3+Gelijk!J3)*100000+Win!J3*1000+'Tot Manches'!J3</f>
        <v>1206053</v>
      </c>
      <c r="K3" s="25">
        <f>(2*Win!K3+Gelijk!K3)*100000+Win!K3*1000+'Tot Manches'!K3</f>
        <v>1407063</v>
      </c>
      <c r="L3" s="25">
        <f>(2*Win!L3+Gelijk!L3)*100000+Win!L3*1000+'Tot Manches'!L3</f>
        <v>1407066</v>
      </c>
      <c r="M3" s="25">
        <f>(2*Win!M3+Gelijk!M3)*100000+Win!M3*1000+'Tot Manches'!M3</f>
        <v>1407070</v>
      </c>
      <c r="N3" s="25">
        <f>(2*Win!N3+Gelijk!N3)*100000+Win!N3*1000+'Tot Manches'!N3</f>
        <v>1608079</v>
      </c>
      <c r="O3" s="25">
        <f>(2*Win!O3+Gelijk!O3)*100000+Win!O3*1000+'Tot Manches'!O3</f>
        <v>1809088</v>
      </c>
      <c r="P3" s="25">
        <f>(2*Win!P3+Gelijk!P3)*100000+Win!P3*1000+'Tot Manches'!P3</f>
        <v>2010096</v>
      </c>
      <c r="Q3" s="25">
        <f>(2*Win!Q3+Gelijk!Q3)*100000+Win!Q3*1000+'Tot Manches'!Q3</f>
        <v>2211106</v>
      </c>
      <c r="R3" s="25">
        <f>(2*Win!R3+Gelijk!R3)*100000+Win!R3*1000+'Tot Manches'!R3</f>
        <v>2211111</v>
      </c>
      <c r="S3" s="25">
        <f>(2*Win!S3+Gelijk!S3)*100000+Win!S3*1000+'Tot Manches'!S3</f>
        <v>2211115</v>
      </c>
      <c r="T3" s="25">
        <f>(2*Win!T3+Gelijk!T3)*100000+Win!T3*1000+'Tot Manches'!T3</f>
        <v>2412125</v>
      </c>
      <c r="U3" s="25">
        <f>(2*Win!U3+Gelijk!U3)*100000+Win!U3*1000+'Tot Manches'!U3</f>
        <v>2412125</v>
      </c>
      <c r="V3" s="25">
        <f>(2*Win!V3+Gelijk!V3)*100000+Win!V3*1000+'Tot Manches'!V3</f>
        <v>2412130</v>
      </c>
      <c r="W3" s="25">
        <f>(2*Win!W3+Gelijk!W3)*100000+Win!W3*1000+'Tot Manches'!W3</f>
        <v>2613139</v>
      </c>
      <c r="X3" s="25">
        <f>(2*Win!X3+Gelijk!X3)*100000+Win!X3*1000+'Tot Manches'!X3</f>
        <v>2814149</v>
      </c>
      <c r="Y3" s="25">
        <f>(2*Win!Y3+Gelijk!Y3)*100000+Win!Y3*1000+'Tot Manches'!Y3</f>
        <v>3015156</v>
      </c>
      <c r="Z3" s="25">
        <f>(2*Win!Z3+Gelijk!Z3)*100000+Win!Z3*1000+'Tot Manches'!Z3</f>
        <v>3115162</v>
      </c>
      <c r="AA3" s="25">
        <f>(2*Win!AA3+Gelijk!AA3)*100000+Win!AA3*1000+'Tot Manches'!AA3</f>
        <v>3316169</v>
      </c>
      <c r="AB3" s="25">
        <f>(2*Win!AB3+Gelijk!AB3)*100000+Win!AB3*1000+'Tot Manches'!AB3</f>
        <v>3517178</v>
      </c>
    </row>
    <row r="4" spans="1:28" x14ac:dyDescent="0.25">
      <c r="A4" s="278"/>
      <c r="B4" s="24" t="str">
        <f>Uitslagen!B4</f>
        <v>DE PLEKKERS</v>
      </c>
      <c r="C4" s="25">
        <f>(2*Win!C4+Gelijk!C4)*100000+Win!C4*1000+'Tot Manches'!C4</f>
        <v>2</v>
      </c>
      <c r="D4" s="25">
        <f>(2*Win!D4+Gelijk!D4)*100000+Win!D4*1000+'Tot Manches'!D4</f>
        <v>7</v>
      </c>
      <c r="E4" s="25">
        <f>(2*Win!E4+Gelijk!E4)*100000+Win!E4*1000+'Tot Manches'!E4</f>
        <v>10</v>
      </c>
      <c r="F4" s="25">
        <f>(2*Win!F4+Gelijk!F4)*100000+Win!F4*1000+'Tot Manches'!F4</f>
        <v>14</v>
      </c>
      <c r="G4" s="25">
        <f>(2*Win!G4+Gelijk!G4)*100000+Win!G4*1000+'Tot Manches'!G4</f>
        <v>17</v>
      </c>
      <c r="H4" s="25">
        <f>(2*Win!H4+Gelijk!H4)*100000+Win!H4*1000+'Tot Manches'!H4</f>
        <v>18</v>
      </c>
      <c r="I4" s="25">
        <f>(2*Win!I4+Gelijk!I4)*100000+Win!I4*1000+'Tot Manches'!I4</f>
        <v>18</v>
      </c>
      <c r="J4" s="25">
        <f>(2*Win!J4+Gelijk!J4)*100000+Win!J4*1000+'Tot Manches'!J4</f>
        <v>21</v>
      </c>
      <c r="K4" s="25">
        <f>(2*Win!K4+Gelijk!K4)*100000+Win!K4*1000+'Tot Manches'!K4</f>
        <v>23</v>
      </c>
      <c r="L4" s="25">
        <f>(2*Win!L4+Gelijk!L4)*100000+Win!L4*1000+'Tot Manches'!L4</f>
        <v>26</v>
      </c>
      <c r="M4" s="25">
        <f>(2*Win!M4+Gelijk!M4)*100000+Win!M4*1000+'Tot Manches'!M4</f>
        <v>27</v>
      </c>
      <c r="N4" s="25">
        <f>(2*Win!N4+Gelijk!N4)*100000+Win!N4*1000+'Tot Manches'!N4</f>
        <v>32</v>
      </c>
      <c r="O4" s="25">
        <f>(2*Win!O4+Gelijk!O4)*100000+Win!O4*1000+'Tot Manches'!O4</f>
        <v>36</v>
      </c>
      <c r="P4" s="25">
        <f>(2*Win!P4+Gelijk!P4)*100000+Win!P4*1000+'Tot Manches'!P4</f>
        <v>38</v>
      </c>
      <c r="Q4" s="25">
        <f>(2*Win!Q4+Gelijk!Q4)*100000+Win!Q4*1000+'Tot Manches'!Q4</f>
        <v>42</v>
      </c>
      <c r="R4" s="25">
        <f>(2*Win!R4+Gelijk!R4)*100000+Win!R4*1000+'Tot Manches'!R4</f>
        <v>201049</v>
      </c>
      <c r="S4" s="25">
        <f>(2*Win!S4+Gelijk!S4)*100000+Win!S4*1000+'Tot Manches'!S4</f>
        <v>301055</v>
      </c>
      <c r="T4" s="25">
        <f>(2*Win!T4+Gelijk!T4)*100000+Win!T4*1000+'Tot Manches'!T4</f>
        <v>502062</v>
      </c>
      <c r="U4" s="25">
        <f>(2*Win!U4+Gelijk!U4)*100000+Win!U4*1000+'Tot Manches'!U4</f>
        <v>502067</v>
      </c>
      <c r="V4" s="25">
        <f>(2*Win!V4+Gelijk!V4)*100000+Win!V4*1000+'Tot Manches'!V4</f>
        <v>502067</v>
      </c>
      <c r="W4" s="25">
        <f>(2*Win!W4+Gelijk!W4)*100000+Win!W4*1000+'Tot Manches'!W4</f>
        <v>502071</v>
      </c>
      <c r="X4" s="25">
        <f>(2*Win!X4+Gelijk!X4)*100000+Win!X4*1000+'Tot Manches'!X4</f>
        <v>502073</v>
      </c>
      <c r="Y4" s="25">
        <f>(2*Win!Y4+Gelijk!Y4)*100000+Win!Y4*1000+'Tot Manches'!Y4</f>
        <v>502075</v>
      </c>
      <c r="Z4" s="25">
        <f>(2*Win!Z4+Gelijk!Z4)*100000+Win!Z4*1000+'Tot Manches'!Z4</f>
        <v>502077</v>
      </c>
      <c r="AA4" s="25">
        <f>(2*Win!AA4+Gelijk!AA4)*100000+Win!AA4*1000+'Tot Manches'!AA4</f>
        <v>502081</v>
      </c>
      <c r="AB4" s="25">
        <f>(2*Win!AB4+Gelijk!AB4)*100000+Win!AB4*1000+'Tot Manches'!AB4</f>
        <v>502083</v>
      </c>
    </row>
    <row r="5" spans="1:28" x14ac:dyDescent="0.25">
      <c r="A5" s="278"/>
      <c r="B5" s="24" t="str">
        <f>Uitslagen!B5</f>
        <v>DE SLOEBERS 1</v>
      </c>
      <c r="C5" s="25">
        <f>(2*Win!C5+Gelijk!C5)*100000+Win!C5*1000+'Tot Manches'!C5</f>
        <v>201007</v>
      </c>
      <c r="D5" s="25">
        <f>(2*Win!D5+Gelijk!D5)*100000+Win!D5*1000+'Tot Manches'!D5</f>
        <v>201012</v>
      </c>
      <c r="E5" s="25">
        <f>(2*Win!E5+Gelijk!E5)*100000+Win!E5*1000+'Tot Manches'!E5</f>
        <v>402021</v>
      </c>
      <c r="F5" s="25">
        <f>(2*Win!F5+Gelijk!F5)*100000+Win!F5*1000+'Tot Manches'!F5</f>
        <v>502027</v>
      </c>
      <c r="G5" s="25">
        <f>(2*Win!G5+Gelijk!G5)*100000+Win!G5*1000+'Tot Manches'!G5</f>
        <v>703034</v>
      </c>
      <c r="H5" s="25">
        <f>(2*Win!H5+Gelijk!H5)*100000+Win!H5*1000+'Tot Manches'!H5</f>
        <v>904042</v>
      </c>
      <c r="I5" s="25">
        <f>(2*Win!I5+Gelijk!I5)*100000+Win!I5*1000+'Tot Manches'!I5</f>
        <v>904045</v>
      </c>
      <c r="J5" s="25">
        <f>(2*Win!J5+Gelijk!J5)*100000+Win!J5*1000+'Tot Manches'!J5</f>
        <v>904048</v>
      </c>
      <c r="K5" s="25">
        <f>(2*Win!K5+Gelijk!K5)*100000+Win!K5*1000+'Tot Manches'!K5</f>
        <v>1105057</v>
      </c>
      <c r="L5" s="25">
        <f>(2*Win!L5+Gelijk!L5)*100000+Win!L5*1000+'Tot Manches'!L5</f>
        <v>1306064</v>
      </c>
      <c r="M5" s="25">
        <f>(2*Win!M5+Gelijk!M5)*100000+Win!M5*1000+'Tot Manches'!M5</f>
        <v>1306068</v>
      </c>
      <c r="N5" s="25">
        <f>(2*Win!N5+Gelijk!N5)*100000+Win!N5*1000+'Tot Manches'!N5</f>
        <v>1306073</v>
      </c>
      <c r="O5" s="25">
        <f>(2*Win!O5+Gelijk!O5)*100000+Win!O5*1000+'Tot Manches'!O5</f>
        <v>1306073</v>
      </c>
      <c r="P5" s="25">
        <f>(2*Win!P5+Gelijk!P5)*100000+Win!P5*1000+'Tot Manches'!P5</f>
        <v>1507081</v>
      </c>
      <c r="Q5" s="25">
        <f>(2*Win!Q5+Gelijk!Q5)*100000+Win!Q5*1000+'Tot Manches'!Q5</f>
        <v>1507083</v>
      </c>
      <c r="R5" s="25">
        <f>(2*Win!R5+Gelijk!R5)*100000+Win!R5*1000+'Tot Manches'!R5</f>
        <v>1507088</v>
      </c>
      <c r="S5" s="25">
        <f>(2*Win!S5+Gelijk!S5)*100000+Win!S5*1000+'Tot Manches'!S5</f>
        <v>1507092</v>
      </c>
      <c r="T5" s="25">
        <f>(2*Win!T5+Gelijk!T5)*100000+Win!T5*1000+'Tot Manches'!T5</f>
        <v>1708100</v>
      </c>
      <c r="U5" s="25">
        <f>(2*Win!U5+Gelijk!U5)*100000+Win!U5*1000+'Tot Manches'!U5</f>
        <v>1909107</v>
      </c>
      <c r="V5" s="25">
        <f>(2*Win!V5+Gelijk!V5)*100000+Win!V5*1000+'Tot Manches'!V5</f>
        <v>1909111</v>
      </c>
      <c r="W5" s="25">
        <f>(2*Win!W5+Gelijk!W5)*100000+Win!W5*1000+'Tot Manches'!W5</f>
        <v>2009117</v>
      </c>
      <c r="X5" s="25">
        <f>(2*Win!X5+Gelijk!X5)*100000+Win!X5*1000+'Tot Manches'!X5</f>
        <v>2210126</v>
      </c>
      <c r="Y5" s="25">
        <f>(2*Win!Y5+Gelijk!Y5)*100000+Win!Y5*1000+'Tot Manches'!Y5</f>
        <v>2210130</v>
      </c>
      <c r="Z5" s="25">
        <f>(2*Win!Z5+Gelijk!Z5)*100000+Win!Z5*1000+'Tot Manches'!Z5</f>
        <v>2411138</v>
      </c>
      <c r="AA5" s="25">
        <f>(2*Win!AA5+Gelijk!AA5)*100000+Win!AA5*1000+'Tot Manches'!AA5</f>
        <v>2411143</v>
      </c>
      <c r="AB5" s="25">
        <f>(2*Win!AB5+Gelijk!AB5)*100000+Win!AB5*1000+'Tot Manches'!AB5</f>
        <v>2411143</v>
      </c>
    </row>
    <row r="6" spans="1:28" x14ac:dyDescent="0.25">
      <c r="A6" s="278"/>
      <c r="B6" s="24" t="str">
        <f>Uitslagen!B6</f>
        <v>DE SPLINTERS 1</v>
      </c>
      <c r="C6" s="25">
        <f>(2*Win!C6+Gelijk!C6)*100000+Win!C6*1000+'Tot Manches'!C6</f>
        <v>100006</v>
      </c>
      <c r="D6" s="25">
        <f>(2*Win!D6+Gelijk!D6)*100000+Win!D6*1000+'Tot Manches'!D6</f>
        <v>100010</v>
      </c>
      <c r="E6" s="25">
        <f>(2*Win!E6+Gelijk!E6)*100000+Win!E6*1000+'Tot Manches'!E6</f>
        <v>301019</v>
      </c>
      <c r="F6" s="25">
        <f>(2*Win!F6+Gelijk!F6)*100000+Win!F6*1000+'Tot Manches'!F6</f>
        <v>301019</v>
      </c>
      <c r="G6" s="25">
        <f>(2*Win!G6+Gelijk!G6)*100000+Win!G6*1000+'Tot Manches'!G6</f>
        <v>301022</v>
      </c>
      <c r="H6" s="25">
        <f>(2*Win!H6+Gelijk!H6)*100000+Win!H6*1000+'Tot Manches'!H6</f>
        <v>502029</v>
      </c>
      <c r="I6" s="25">
        <f>(2*Win!I6+Gelijk!I6)*100000+Win!I6*1000+'Tot Manches'!I6</f>
        <v>703039</v>
      </c>
      <c r="J6" s="25">
        <f>(2*Win!J6+Gelijk!J6)*100000+Win!J6*1000+'Tot Manches'!J6</f>
        <v>904048</v>
      </c>
      <c r="K6" s="25">
        <f>(2*Win!K6+Gelijk!K6)*100000+Win!K6*1000+'Tot Manches'!K6</f>
        <v>904051</v>
      </c>
      <c r="L6" s="25">
        <f>(2*Win!L6+Gelijk!L6)*100000+Win!L6*1000+'Tot Manches'!L6</f>
        <v>904056</v>
      </c>
      <c r="M6" s="25">
        <f>(2*Win!M6+Gelijk!M6)*100000+Win!M6*1000+'Tot Manches'!M6</f>
        <v>1105064</v>
      </c>
      <c r="N6" s="25">
        <f>(2*Win!N6+Gelijk!N6)*100000+Win!N6*1000+'Tot Manches'!N6</f>
        <v>1105069</v>
      </c>
      <c r="O6" s="25">
        <f>(2*Win!O6+Gelijk!O6)*100000+Win!O6*1000+'Tot Manches'!O6</f>
        <v>1105074</v>
      </c>
      <c r="P6" s="25">
        <f>(2*Win!P6+Gelijk!P6)*100000+Win!P6*1000+'Tot Manches'!P6</f>
        <v>1105078</v>
      </c>
      <c r="Q6" s="25">
        <f>(2*Win!Q6+Gelijk!Q6)*100000+Win!Q6*1000+'Tot Manches'!Q6</f>
        <v>1306085</v>
      </c>
      <c r="R6" s="25">
        <f>(2*Win!R6+Gelijk!R6)*100000+Win!R6*1000+'Tot Manches'!R6</f>
        <v>1507093</v>
      </c>
      <c r="S6" s="25">
        <f>(2*Win!S6+Gelijk!S6)*100000+Win!S6*1000+'Tot Manches'!S6</f>
        <v>1507093</v>
      </c>
      <c r="T6" s="25">
        <f>(2*Win!T6+Gelijk!T6)*100000+Win!T6*1000+'Tot Manches'!T6</f>
        <v>1708100</v>
      </c>
      <c r="U6" s="25">
        <f>(2*Win!U6+Gelijk!U6)*100000+Win!U6*1000+'Tot Manches'!U6</f>
        <v>1909107</v>
      </c>
      <c r="V6" s="25">
        <f>(2*Win!V6+Gelijk!V6)*100000+Win!V6*1000+'Tot Manches'!V6</f>
        <v>2110116</v>
      </c>
      <c r="W6" s="25">
        <f>(2*Win!W6+Gelijk!W6)*100000+Win!W6*1000+'Tot Manches'!W6</f>
        <v>2311124</v>
      </c>
      <c r="X6" s="25">
        <f>(2*Win!X6+Gelijk!X6)*100000+Win!X6*1000+'Tot Manches'!X6</f>
        <v>2411130</v>
      </c>
      <c r="Y6" s="25">
        <f>(2*Win!Y6+Gelijk!Y6)*100000+Win!Y6*1000+'Tot Manches'!Y6</f>
        <v>2612138</v>
      </c>
      <c r="Z6" s="25">
        <f>(2*Win!Z6+Gelijk!Z6)*100000+Win!Z6*1000+'Tot Manches'!Z6</f>
        <v>2712144</v>
      </c>
      <c r="AA6" s="25">
        <f>(2*Win!AA6+Gelijk!AA6)*100000+Win!AA6*1000+'Tot Manches'!AA6</f>
        <v>2913151</v>
      </c>
      <c r="AB6" s="25">
        <f>(2*Win!AB6+Gelijk!AB6)*100000+Win!AB6*1000+'Tot Manches'!AB6</f>
        <v>3114158</v>
      </c>
    </row>
    <row r="7" spans="1:28" x14ac:dyDescent="0.25">
      <c r="A7" s="278"/>
      <c r="B7" s="24" t="str">
        <f>Uitslagen!B7</f>
        <v>DEN TIGHEL 1</v>
      </c>
      <c r="C7" s="25">
        <f>(2*Win!C7+Gelijk!C7)*100000+Win!C7*1000+'Tot Manches'!C7</f>
        <v>201010</v>
      </c>
      <c r="D7" s="25">
        <f>(2*Win!D7+Gelijk!D7)*100000+Win!D7*1000+'Tot Manches'!D7</f>
        <v>402018</v>
      </c>
      <c r="E7" s="25">
        <f>(2*Win!E7+Gelijk!E7)*100000+Win!E7*1000+'Tot Manches'!E7</f>
        <v>603026</v>
      </c>
      <c r="F7" s="25">
        <f>(2*Win!F7+Gelijk!F7)*100000+Win!F7*1000+'Tot Manches'!F7</f>
        <v>804035</v>
      </c>
      <c r="G7" s="25">
        <f>(2*Win!G7+Gelijk!G7)*100000+Win!G7*1000+'Tot Manches'!G7</f>
        <v>1005044</v>
      </c>
      <c r="H7" s="25">
        <f>(2*Win!H7+Gelijk!H7)*100000+Win!H7*1000+'Tot Manches'!H7</f>
        <v>1105050</v>
      </c>
      <c r="I7" s="25">
        <f>(2*Win!I7+Gelijk!I7)*100000+Win!I7*1000+'Tot Manches'!I7</f>
        <v>1306059</v>
      </c>
      <c r="J7" s="25">
        <f>(2*Win!J7+Gelijk!J7)*100000+Win!J7*1000+'Tot Manches'!J7</f>
        <v>1306064</v>
      </c>
      <c r="K7" s="25">
        <f>(2*Win!K7+Gelijk!K7)*100000+Win!K7*1000+'Tot Manches'!K7</f>
        <v>1507072</v>
      </c>
      <c r="L7" s="25">
        <f>(2*Win!L7+Gelijk!L7)*100000+Win!L7*1000+'Tot Manches'!L7</f>
        <v>1708081</v>
      </c>
      <c r="M7" s="25">
        <f>(2*Win!M7+Gelijk!M7)*100000+Win!M7*1000+'Tot Manches'!M7</f>
        <v>1708081</v>
      </c>
      <c r="N7" s="25">
        <f>(2*Win!N7+Gelijk!N7)*100000+Win!N7*1000+'Tot Manches'!N7</f>
        <v>1708086</v>
      </c>
      <c r="O7" s="25">
        <f>(2*Win!O7+Gelijk!O7)*100000+Win!O7*1000+'Tot Manches'!O7</f>
        <v>1808092</v>
      </c>
      <c r="P7" s="25">
        <f>(2*Win!P7+Gelijk!P7)*100000+Win!P7*1000+'Tot Manches'!P7</f>
        <v>2009102</v>
      </c>
      <c r="Q7" s="25">
        <f>(2*Win!Q7+Gelijk!Q7)*100000+Win!Q7*1000+'Tot Manches'!Q7</f>
        <v>2210111</v>
      </c>
      <c r="R7" s="25">
        <f>(2*Win!R7+Gelijk!R7)*100000+Win!R7*1000+'Tot Manches'!R7</f>
        <v>2411118</v>
      </c>
      <c r="S7" s="25">
        <f>(2*Win!S7+Gelijk!S7)*100000+Win!S7*1000+'Tot Manches'!S7</f>
        <v>2612127</v>
      </c>
      <c r="T7" s="25">
        <f>(2*Win!T7+Gelijk!T7)*100000+Win!T7*1000+'Tot Manches'!T7</f>
        <v>2612132</v>
      </c>
      <c r="U7" s="25">
        <f>(2*Win!U7+Gelijk!U7)*100000+Win!U7*1000+'Tot Manches'!U7</f>
        <v>2813142</v>
      </c>
      <c r="V7" s="25">
        <f>(2*Win!V7+Gelijk!V7)*100000+Win!V7*1000+'Tot Manches'!V7</f>
        <v>3014150</v>
      </c>
      <c r="W7" s="25">
        <f>(2*Win!W7+Gelijk!W7)*100000+Win!W7*1000+'Tot Manches'!W7</f>
        <v>3215162</v>
      </c>
      <c r="X7" s="25">
        <f>(2*Win!X7+Gelijk!X7)*100000+Win!X7*1000+'Tot Manches'!X7</f>
        <v>3416172</v>
      </c>
      <c r="Y7" s="25">
        <f>(2*Win!Y7+Gelijk!Y7)*100000+Win!Y7*1000+'Tot Manches'!Y7</f>
        <v>3416177</v>
      </c>
      <c r="Z7" s="25">
        <f>(2*Win!Z7+Gelijk!Z7)*100000+Win!Z7*1000+'Tot Manches'!Z7</f>
        <v>3416177</v>
      </c>
      <c r="AA7" s="25">
        <f>(2*Win!AA7+Gelijk!AA7)*100000+Win!AA7*1000+'Tot Manches'!AA7</f>
        <v>3617184</v>
      </c>
      <c r="AB7" s="25">
        <f>(2*Win!AB7+Gelijk!AB7)*100000+Win!AB7*1000+'Tot Manches'!AB7</f>
        <v>3818192</v>
      </c>
    </row>
    <row r="8" spans="1:28" x14ac:dyDescent="0.25">
      <c r="A8" s="278"/>
      <c r="B8" s="24" t="str">
        <f>Uitslagen!B8</f>
        <v>ELITE</v>
      </c>
      <c r="C8" s="25">
        <f>(2*Win!C8+Gelijk!C8)*100000+Win!C8*1000+'Tot Manches'!C8</f>
        <v>100006</v>
      </c>
      <c r="D8" s="25">
        <f>(2*Win!D8+Gelijk!D8)*100000+Win!D8*1000+'Tot Manches'!D8</f>
        <v>301013</v>
      </c>
      <c r="E8" s="25">
        <f>(2*Win!E8+Gelijk!E8)*100000+Win!E8*1000+'Tot Manches'!E8</f>
        <v>301017</v>
      </c>
      <c r="F8" s="25">
        <f>(2*Win!F8+Gelijk!F8)*100000+Win!F8*1000+'Tot Manches'!F8</f>
        <v>401023</v>
      </c>
      <c r="G8" s="25">
        <f>(2*Win!G8+Gelijk!G8)*100000+Win!G8*1000+'Tot Manches'!G8</f>
        <v>401027</v>
      </c>
      <c r="H8" s="25">
        <f>(2*Win!H8+Gelijk!H8)*100000+Win!H8*1000+'Tot Manches'!H8</f>
        <v>401031</v>
      </c>
      <c r="I8" s="25">
        <f>(2*Win!I8+Gelijk!I8)*100000+Win!I8*1000+'Tot Manches'!I8</f>
        <v>501037</v>
      </c>
      <c r="J8" s="25">
        <f>(2*Win!J8+Gelijk!J8)*100000+Win!J8*1000+'Tot Manches'!J8</f>
        <v>702044</v>
      </c>
      <c r="K8" s="25">
        <f>(2*Win!K8+Gelijk!K8)*100000+Win!K8*1000+'Tot Manches'!K8</f>
        <v>702044</v>
      </c>
      <c r="L8" s="25">
        <f>(2*Win!L8+Gelijk!L8)*100000+Win!L8*1000+'Tot Manches'!L8</f>
        <v>802050</v>
      </c>
      <c r="M8" s="25">
        <f>(2*Win!M8+Gelijk!M8)*100000+Win!M8*1000+'Tot Manches'!M8</f>
        <v>1003061</v>
      </c>
      <c r="N8" s="25">
        <f>(2*Win!N8+Gelijk!N8)*100000+Win!N8*1000+'Tot Manches'!N8</f>
        <v>1003064</v>
      </c>
      <c r="O8" s="25">
        <f>(2*Win!O8+Gelijk!O8)*100000+Win!O8*1000+'Tot Manches'!O8</f>
        <v>1103070</v>
      </c>
      <c r="P8" s="25">
        <f>(2*Win!P8+Gelijk!P8)*100000+Win!P8*1000+'Tot Manches'!P8</f>
        <v>1304078</v>
      </c>
      <c r="Q8" s="25">
        <f>(2*Win!Q8+Gelijk!Q8)*100000+Win!Q8*1000+'Tot Manches'!Q8</f>
        <v>1304080</v>
      </c>
      <c r="R8" s="25">
        <f>(2*Win!R8+Gelijk!R8)*100000+Win!R8*1000+'Tot Manches'!R8</f>
        <v>1505088</v>
      </c>
      <c r="S8" s="25">
        <f>(2*Win!S8+Gelijk!S8)*100000+Win!S8*1000+'Tot Manches'!S8</f>
        <v>1706096</v>
      </c>
      <c r="T8" s="25">
        <f>(2*Win!T8+Gelijk!T8)*100000+Win!T8*1000+'Tot Manches'!T8</f>
        <v>1706099</v>
      </c>
      <c r="U8" s="25">
        <f>(2*Win!U8+Gelijk!U8)*100000+Win!U8*1000+'Tot Manches'!U8</f>
        <v>1806105</v>
      </c>
      <c r="V8" s="25">
        <f>(2*Win!V8+Gelijk!V8)*100000+Win!V8*1000+'Tot Manches'!V8</f>
        <v>2007112</v>
      </c>
      <c r="W8" s="25">
        <f>(2*Win!W8+Gelijk!W8)*100000+Win!W8*1000+'Tot Manches'!W8</f>
        <v>2007112</v>
      </c>
      <c r="X8" s="25">
        <f>(2*Win!X8+Gelijk!X8)*100000+Win!X8*1000+'Tot Manches'!X8</f>
        <v>2007112</v>
      </c>
      <c r="Y8" s="25">
        <f>(2*Win!Y8+Gelijk!Y8)*100000+Win!Y8*1000+'Tot Manches'!Y8</f>
        <v>2208120</v>
      </c>
      <c r="Z8" s="25">
        <f>(2*Win!Z8+Gelijk!Z8)*100000+Win!Z8*1000+'Tot Manches'!Z8</f>
        <v>2409130</v>
      </c>
      <c r="AA8" s="25">
        <f>(2*Win!AA8+Gelijk!AA8)*100000+Win!AA8*1000+'Tot Manches'!AA8</f>
        <v>2409135</v>
      </c>
      <c r="AB8" s="25">
        <f>(2*Win!AB8+Gelijk!AB8)*100000+Win!AB8*1000+'Tot Manches'!AB8</f>
        <v>2509141</v>
      </c>
    </row>
    <row r="9" spans="1:28" x14ac:dyDescent="0.25">
      <c r="A9" s="278"/>
      <c r="B9" s="24" t="str">
        <f>Uitslagen!B9</f>
        <v>ELK ZIJN RECHT</v>
      </c>
      <c r="C9" s="25">
        <f>(2*Win!C9+Gelijk!C9)*100000+Win!C9*1000+'Tot Manches'!C9</f>
        <v>2</v>
      </c>
      <c r="D9" s="25">
        <f>(2*Win!D9+Gelijk!D9)*100000+Win!D9*1000+'Tot Manches'!D9</f>
        <v>201012</v>
      </c>
      <c r="E9" s="25">
        <f>(2*Win!E9+Gelijk!E9)*100000+Win!E9*1000+'Tot Manches'!E9</f>
        <v>201016</v>
      </c>
      <c r="F9" s="25">
        <f>(2*Win!F9+Gelijk!F9)*100000+Win!F9*1000+'Tot Manches'!F9</f>
        <v>201019</v>
      </c>
      <c r="G9" s="25">
        <f>(2*Win!G9+Gelijk!G9)*100000+Win!G9*1000+'Tot Manches'!G9</f>
        <v>201023</v>
      </c>
      <c r="H9" s="25">
        <f>(2*Win!H9+Gelijk!H9)*100000+Win!H9*1000+'Tot Manches'!H9</f>
        <v>201027</v>
      </c>
      <c r="I9" s="25">
        <f>(2*Win!I9+Gelijk!I9)*100000+Win!I9*1000+'Tot Manches'!I9</f>
        <v>201029</v>
      </c>
      <c r="J9" s="25">
        <f>(2*Win!J9+Gelijk!J9)*100000+Win!J9*1000+'Tot Manches'!J9</f>
        <v>201030</v>
      </c>
      <c r="K9" s="25">
        <f>(2*Win!K9+Gelijk!K9)*100000+Win!K9*1000+'Tot Manches'!K9</f>
        <v>301036</v>
      </c>
      <c r="L9" s="25">
        <f>(2*Win!L9+Gelijk!L9)*100000+Win!L9*1000+'Tot Manches'!L9</f>
        <v>301036</v>
      </c>
      <c r="M9" s="25">
        <f>(2*Win!M9+Gelijk!M9)*100000+Win!M9*1000+'Tot Manches'!M9</f>
        <v>301040</v>
      </c>
      <c r="N9" s="25">
        <f>(2*Win!N9+Gelijk!N9)*100000+Win!N9*1000+'Tot Manches'!N9</f>
        <v>502047</v>
      </c>
      <c r="O9" s="25">
        <f>(2*Win!O9+Gelijk!O9)*100000+Win!O9*1000+'Tot Manches'!O9</f>
        <v>602053</v>
      </c>
      <c r="P9" s="25">
        <f>(2*Win!P9+Gelijk!P9)*100000+Win!P9*1000+'Tot Manches'!P9</f>
        <v>602058</v>
      </c>
      <c r="Q9" s="25">
        <f>(2*Win!Q9+Gelijk!Q9)*100000+Win!Q9*1000+'Tot Manches'!Q9</f>
        <v>702064</v>
      </c>
      <c r="R9" s="25">
        <f>(2*Win!R9+Gelijk!R9)*100000+Win!R9*1000+'Tot Manches'!R9</f>
        <v>702069</v>
      </c>
      <c r="S9" s="25">
        <f>(2*Win!S9+Gelijk!S9)*100000+Win!S9*1000+'Tot Manches'!S9</f>
        <v>702070</v>
      </c>
      <c r="T9" s="25">
        <f>(2*Win!T9+Gelijk!T9)*100000+Win!T9*1000+'Tot Manches'!T9</f>
        <v>802076</v>
      </c>
      <c r="U9" s="25">
        <f>(2*Win!U9+Gelijk!U9)*100000+Win!U9*1000+'Tot Manches'!U9</f>
        <v>802081</v>
      </c>
      <c r="V9" s="25">
        <f>(2*Win!V9+Gelijk!V9)*100000+Win!V9*1000+'Tot Manches'!V9</f>
        <v>802084</v>
      </c>
      <c r="W9" s="25">
        <f>(2*Win!W9+Gelijk!W9)*100000+Win!W9*1000+'Tot Manches'!W9</f>
        <v>802087</v>
      </c>
      <c r="X9" s="25">
        <f>(2*Win!X9+Gelijk!X9)*100000+Win!X9*1000+'Tot Manches'!X9</f>
        <v>902093</v>
      </c>
      <c r="Y9" s="25">
        <f>(2*Win!Y9+Gelijk!Y9)*100000+Win!Y9*1000+'Tot Manches'!Y9</f>
        <v>902093</v>
      </c>
      <c r="Z9" s="25">
        <f>(2*Win!Z9+Gelijk!Z9)*100000+Win!Z9*1000+'Tot Manches'!Z9</f>
        <v>902096</v>
      </c>
      <c r="AA9" s="25">
        <f>(2*Win!AA9+Gelijk!AA9)*100000+Win!AA9*1000+'Tot Manches'!AA9</f>
        <v>1103104</v>
      </c>
      <c r="AB9" s="25">
        <f>(2*Win!AB9+Gelijk!AB9)*100000+Win!AB9*1000+'Tot Manches'!AB9</f>
        <v>1203110</v>
      </c>
    </row>
    <row r="10" spans="1:28" x14ac:dyDescent="0.25">
      <c r="A10" s="278"/>
      <c r="B10" s="24" t="str">
        <f>Uitslagen!B10</f>
        <v>KALFORT SPORTIF 1</v>
      </c>
      <c r="C10" s="55"/>
      <c r="D10" s="25">
        <f>(2*Win!D10+Gelijk!D10)*100000+Win!D10*1000+'Tot Manches'!D10</f>
        <v>2</v>
      </c>
      <c r="E10" s="25">
        <f>(2*Win!E10+Gelijk!E10)*100000+Win!E10*1000+'Tot Manches'!E10</f>
        <v>6</v>
      </c>
      <c r="F10" s="25">
        <f>(2*Win!F10+Gelijk!F10)*100000+Win!F10*1000+'Tot Manches'!F10</f>
        <v>201014</v>
      </c>
      <c r="G10" s="25">
        <f>(2*Win!G10+Gelijk!G10)*100000+Win!G10*1000+'Tot Manches'!G10</f>
        <v>201018</v>
      </c>
      <c r="H10" s="25">
        <f>(2*Win!H10+Gelijk!H10)*100000+Win!H10*1000+'Tot Manches'!H10</f>
        <v>201023</v>
      </c>
      <c r="I10" s="25">
        <f>(2*Win!I10+Gelijk!I10)*100000+Win!I10*1000+'Tot Manches'!I10</f>
        <v>301029</v>
      </c>
      <c r="J10" s="25">
        <f>(2*Win!J10+Gelijk!J10)*100000+Win!J10*1000+'Tot Manches'!J10</f>
        <v>301034</v>
      </c>
      <c r="K10" s="25">
        <f>(2*Win!K10+Gelijk!K10)*100000+Win!K10*1000+'Tot Manches'!K10</f>
        <v>301037</v>
      </c>
      <c r="L10" s="25">
        <f>(2*Win!L10+Gelijk!L10)*100000+Win!L10*1000+'Tot Manches'!L10</f>
        <v>301040</v>
      </c>
      <c r="M10" s="25">
        <f>(2*Win!M10+Gelijk!M10)*100000+Win!M10*1000+'Tot Manches'!M10</f>
        <v>502047</v>
      </c>
      <c r="N10" s="25">
        <f>(2*Win!N10+Gelijk!N10)*100000+Win!N10*1000+'Tot Manches'!N10</f>
        <v>703054</v>
      </c>
      <c r="O10" s="25">
        <f>(2*Win!O10+Gelijk!O10)*100000+Win!O10*1000+'Tot Manches'!O10</f>
        <v>904062</v>
      </c>
      <c r="P10" s="25">
        <f>(2*Win!P10+Gelijk!P10)*100000+Win!P10*1000+'Tot Manches'!P10</f>
        <v>904062</v>
      </c>
      <c r="Q10" s="25">
        <f>(2*Win!Q10+Gelijk!Q10)*100000+Win!Q10*1000+'Tot Manches'!Q10</f>
        <v>1004068</v>
      </c>
      <c r="R10" s="25">
        <f>(2*Win!R10+Gelijk!R10)*100000+Win!R10*1000+'Tot Manches'!R10</f>
        <v>1004073</v>
      </c>
      <c r="S10" s="25">
        <f>(2*Win!S10+Gelijk!S10)*100000+Win!S10*1000+'Tot Manches'!S10</f>
        <v>1104079</v>
      </c>
      <c r="T10" s="25">
        <f>(2*Win!T10+Gelijk!T10)*100000+Win!T10*1000+'Tot Manches'!T10</f>
        <v>1104081</v>
      </c>
      <c r="U10" s="25">
        <f>(2*Win!U10+Gelijk!U10)*100000+Win!U10*1000+'Tot Manches'!U10</f>
        <v>1104086</v>
      </c>
      <c r="V10" s="25">
        <f>(2*Win!V10+Gelijk!V10)*100000+Win!V10*1000+'Tot Manches'!V10</f>
        <v>1104091</v>
      </c>
      <c r="W10" s="25">
        <f>(2*Win!W10+Gelijk!W10)*100000+Win!W10*1000+'Tot Manches'!W10</f>
        <v>1104093</v>
      </c>
      <c r="X10" s="25">
        <f>(2*Win!X10+Gelijk!X10)*100000+Win!X10*1000+'Tot Manches'!X10</f>
        <v>1104096</v>
      </c>
      <c r="Y10" s="25">
        <f>(2*Win!Y10+Gelijk!Y10)*100000+Win!Y10*1000+'Tot Manches'!Y10</f>
        <v>1104098</v>
      </c>
      <c r="Z10" s="25">
        <f>(2*Win!Z10+Gelijk!Z10)*100000+Win!Z10*1000+'Tot Manches'!Z10</f>
        <v>1305106</v>
      </c>
      <c r="AA10" s="25">
        <f>(2*Win!AA10+Gelijk!AA10)*100000+Win!AA10*1000+'Tot Manches'!AA10</f>
        <v>1305111</v>
      </c>
      <c r="AB10" s="25">
        <f>(2*Win!AB10+Gelijk!AB10)*100000+Win!AB10*1000+'Tot Manches'!AB10</f>
        <v>1506118</v>
      </c>
    </row>
    <row r="11" spans="1:28" x14ac:dyDescent="0.25">
      <c r="A11" s="278"/>
      <c r="B11" s="24" t="str">
        <f>Uitslagen!B11</f>
        <v>KALFORT SPORTIF 2</v>
      </c>
      <c r="C11" s="25">
        <f>(2*Win!C11+Gelijk!C11)*100000+Win!C11*1000+'Tot Manches'!C11</f>
        <v>4</v>
      </c>
      <c r="D11" s="25">
        <f>(2*Win!D11+Gelijk!D11)*100000+Win!D11*1000+'Tot Manches'!D11</f>
        <v>201012</v>
      </c>
      <c r="E11" s="25">
        <f>(2*Win!E11+Gelijk!E11)*100000+Win!E11*1000+'Tot Manches'!E11</f>
        <v>402020</v>
      </c>
      <c r="F11" s="25">
        <f>(2*Win!F11+Gelijk!F11)*100000+Win!F11*1000+'Tot Manches'!F11</f>
        <v>402023</v>
      </c>
      <c r="G11" s="25">
        <f>(2*Win!G11+Gelijk!G11)*100000+Win!G11*1000+'Tot Manches'!G11</f>
        <v>402028</v>
      </c>
      <c r="H11" s="25">
        <f>(2*Win!H11+Gelijk!H11)*100000+Win!H11*1000+'Tot Manches'!H11</f>
        <v>402032</v>
      </c>
      <c r="I11" s="25">
        <f>(2*Win!I11+Gelijk!I11)*100000+Win!I11*1000+'Tot Manches'!I11</f>
        <v>402037</v>
      </c>
      <c r="J11" s="25">
        <f>(2*Win!J11+Gelijk!J11)*100000+Win!J11*1000+'Tot Manches'!J11</f>
        <v>603044</v>
      </c>
      <c r="K11" s="25">
        <f>(2*Win!K11+Gelijk!K11)*100000+Win!K11*1000+'Tot Manches'!K11</f>
        <v>603047</v>
      </c>
      <c r="L11" s="25">
        <f>(2*Win!L11+Gelijk!L11)*100000+Win!L11*1000+'Tot Manches'!L11</f>
        <v>703053</v>
      </c>
      <c r="M11" s="25">
        <f>(2*Win!M11+Gelijk!M11)*100000+Win!M11*1000+'Tot Manches'!M11</f>
        <v>904061</v>
      </c>
      <c r="N11" s="25">
        <f>(2*Win!N11+Gelijk!N11)*100000+Win!N11*1000+'Tot Manches'!N11</f>
        <v>904061</v>
      </c>
      <c r="O11" s="25">
        <f>(2*Win!O11+Gelijk!O11)*100000+Win!O11*1000+'Tot Manches'!O11</f>
        <v>1105069</v>
      </c>
      <c r="P11" s="25">
        <f>(2*Win!P11+Gelijk!P11)*100000+Win!P11*1000+'Tot Manches'!P11</f>
        <v>1306076</v>
      </c>
      <c r="Q11" s="25">
        <f>(2*Win!Q11+Gelijk!Q11)*100000+Win!Q11*1000+'Tot Manches'!Q11</f>
        <v>1306081</v>
      </c>
      <c r="R11" s="25">
        <f>(2*Win!R11+Gelijk!R11)*100000+Win!R11*1000+'Tot Manches'!R11</f>
        <v>1507088</v>
      </c>
      <c r="S11" s="25">
        <f>(2*Win!S11+Gelijk!S11)*100000+Win!S11*1000+'Tot Manches'!S11</f>
        <v>1507091</v>
      </c>
      <c r="T11" s="25">
        <f>(2*Win!T11+Gelijk!T11)*100000+Win!T11*1000+'Tot Manches'!T11</f>
        <v>1507095</v>
      </c>
      <c r="U11" s="25">
        <f>(2*Win!U11+Gelijk!U11)*100000+Win!U11*1000+'Tot Manches'!U11</f>
        <v>1507100</v>
      </c>
      <c r="V11" s="25">
        <f>(2*Win!V11+Gelijk!V11)*100000+Win!V11*1000+'Tot Manches'!V11</f>
        <v>1708107</v>
      </c>
      <c r="W11" s="25">
        <f>(2*Win!W11+Gelijk!W11)*100000+Win!W11*1000+'Tot Manches'!W11</f>
        <v>1909115</v>
      </c>
      <c r="X11" s="25">
        <f>(2*Win!X11+Gelijk!X11)*100000+Win!X11*1000+'Tot Manches'!X11</f>
        <v>2009121</v>
      </c>
      <c r="Y11" s="25">
        <f>(2*Win!Y11+Gelijk!Y11)*100000+Win!Y11*1000+'Tot Manches'!Y11</f>
        <v>2009125</v>
      </c>
      <c r="Z11" s="25">
        <f>(2*Win!Z11+Gelijk!Z11)*100000+Win!Z11*1000+'Tot Manches'!Z11</f>
        <v>2210134</v>
      </c>
      <c r="AA11" s="25">
        <f>(2*Win!AA11+Gelijk!AA11)*100000+Win!AA11*1000+'Tot Manches'!AA11</f>
        <v>2210134</v>
      </c>
      <c r="AB11" s="25">
        <f>(2*Win!AB11+Gelijk!AB11)*100000+Win!AB11*1000+'Tot Manches'!AB11</f>
        <v>2411144</v>
      </c>
    </row>
    <row r="12" spans="1:28" x14ac:dyDescent="0.25">
      <c r="A12" s="278"/>
      <c r="B12" s="24" t="str">
        <f>Uitslagen!B12</f>
        <v>PLAZA 1</v>
      </c>
      <c r="C12" s="25">
        <f>(2*Win!C12+Gelijk!C12)*100000+Win!C12*1000+'Tot Manches'!C12</f>
        <v>3</v>
      </c>
      <c r="D12" s="25">
        <f>(2*Win!D12+Gelijk!D12)*100000+Win!D12*1000+'Tot Manches'!D12</f>
        <v>201010</v>
      </c>
      <c r="E12" s="25">
        <f>(2*Win!E12+Gelijk!E12)*100000+Win!E12*1000+'Tot Manches'!E12</f>
        <v>402018</v>
      </c>
      <c r="F12" s="25">
        <f>(2*Win!F12+Gelijk!F12)*100000+Win!F12*1000+'Tot Manches'!F12</f>
        <v>603025</v>
      </c>
      <c r="G12" s="25">
        <f>(2*Win!G12+Gelijk!G12)*100000+Win!G12*1000+'Tot Manches'!G12</f>
        <v>804033</v>
      </c>
      <c r="H12" s="25">
        <f>(2*Win!H12+Gelijk!H12)*100000+Win!H12*1000+'Tot Manches'!H12</f>
        <v>904039</v>
      </c>
      <c r="I12" s="25">
        <f>(2*Win!I12+Gelijk!I12)*100000+Win!I12*1000+'Tot Manches'!I12</f>
        <v>1105046</v>
      </c>
      <c r="J12" s="25">
        <f>(2*Win!J12+Gelijk!J12)*100000+Win!J12*1000+'Tot Manches'!J12</f>
        <v>1105046</v>
      </c>
      <c r="K12" s="25">
        <f>(2*Win!K12+Gelijk!K12)*100000+Win!K12*1000+'Tot Manches'!K12</f>
        <v>1306055</v>
      </c>
      <c r="L12" s="25">
        <f>(2*Win!L12+Gelijk!L12)*100000+Win!L12*1000+'Tot Manches'!L12</f>
        <v>1306058</v>
      </c>
      <c r="M12" s="25">
        <f>(2*Win!M12+Gelijk!M12)*100000+Win!M12*1000+'Tot Manches'!M12</f>
        <v>1507066</v>
      </c>
      <c r="N12" s="25">
        <f>(2*Win!N12+Gelijk!N12)*100000+Win!N12*1000+'Tot Manches'!N12</f>
        <v>1708073</v>
      </c>
      <c r="O12" s="25">
        <f>(2*Win!O12+Gelijk!O12)*100000+Win!O12*1000+'Tot Manches'!O12</f>
        <v>1708077</v>
      </c>
      <c r="P12" s="25">
        <f>(2*Win!P12+Gelijk!P12)*100000+Win!P12*1000+'Tot Manches'!P12</f>
        <v>1708081</v>
      </c>
      <c r="Q12" s="25">
        <f>(2*Win!Q12+Gelijk!Q12)*100000+Win!Q12*1000+'Tot Manches'!Q12</f>
        <v>1909089</v>
      </c>
      <c r="R12" s="25">
        <f>(2*Win!R12+Gelijk!R12)*100000+Win!R12*1000+'Tot Manches'!R12</f>
        <v>1909093</v>
      </c>
      <c r="S12" s="25">
        <f>(2*Win!S12+Gelijk!S12)*100000+Win!S12*1000+'Tot Manches'!S12</f>
        <v>2009099</v>
      </c>
      <c r="T12" s="25">
        <f>(2*Win!T12+Gelijk!T12)*100000+Win!T12*1000+'Tot Manches'!T12</f>
        <v>2109105</v>
      </c>
      <c r="U12" s="25">
        <f>(2*Win!U12+Gelijk!U12)*100000+Win!U12*1000+'Tot Manches'!U12</f>
        <v>2109107</v>
      </c>
      <c r="V12" s="25">
        <f>(2*Win!V12+Gelijk!V12)*100000+Win!V12*1000+'Tot Manches'!V12</f>
        <v>2310114</v>
      </c>
      <c r="W12" s="25">
        <f>(2*Win!W12+Gelijk!W12)*100000+Win!W12*1000+'Tot Manches'!W12</f>
        <v>2310114</v>
      </c>
      <c r="X12" s="25">
        <f>(2*Win!X12+Gelijk!X12)*100000+Win!X12*1000+'Tot Manches'!X12</f>
        <v>2410120</v>
      </c>
      <c r="Y12" s="25">
        <f>(2*Win!Y12+Gelijk!Y12)*100000+Win!Y12*1000+'Tot Manches'!Y12</f>
        <v>2410122</v>
      </c>
      <c r="Z12" s="25">
        <f>(2*Win!Z12+Gelijk!Z12)*100000+Win!Z12*1000+'Tot Manches'!Z12</f>
        <v>2410126</v>
      </c>
      <c r="AA12" s="25">
        <f>(2*Win!AA12+Gelijk!AA12)*100000+Win!AA12*1000+'Tot Manches'!AA12</f>
        <v>2410131</v>
      </c>
      <c r="AB12" s="25">
        <f>(2*Win!AB12+Gelijk!AB12)*100000+Win!AB12*1000+'Tot Manches'!AB12</f>
        <v>2410136</v>
      </c>
    </row>
    <row r="13" spans="1:28" x14ac:dyDescent="0.25">
      <c r="A13" s="278"/>
      <c r="B13" s="24" t="str">
        <f>Uitslagen!B13</f>
        <v>SPORTIFKE 1</v>
      </c>
      <c r="C13" s="25">
        <f>(2*Win!C13+Gelijk!C13)*100000+Win!C13*1000+'Tot Manches'!C13</f>
        <v>201010</v>
      </c>
      <c r="D13" s="25">
        <f>(2*Win!D13+Gelijk!D13)*100000+Win!D13*1000+'Tot Manches'!D13</f>
        <v>201015</v>
      </c>
      <c r="E13" s="25">
        <f>(2*Win!E13+Gelijk!E13)*100000+Win!E13*1000+'Tot Manches'!E13</f>
        <v>201015</v>
      </c>
      <c r="F13" s="25">
        <f>(2*Win!F13+Gelijk!F13)*100000+Win!F13*1000+'Tot Manches'!F13</f>
        <v>201019</v>
      </c>
      <c r="G13" s="25">
        <f>(2*Win!G13+Gelijk!G13)*100000+Win!G13*1000+'Tot Manches'!G13</f>
        <v>402028</v>
      </c>
      <c r="H13" s="25">
        <f>(2*Win!H13+Gelijk!H13)*100000+Win!H13*1000+'Tot Manches'!H13</f>
        <v>603036</v>
      </c>
      <c r="I13" s="25">
        <f>(2*Win!I13+Gelijk!I13)*100000+Win!I13*1000+'Tot Manches'!I13</f>
        <v>603041</v>
      </c>
      <c r="J13" s="25">
        <f>(2*Win!J13+Gelijk!J13)*100000+Win!J13*1000+'Tot Manches'!J13</f>
        <v>804050</v>
      </c>
      <c r="K13" s="25">
        <f>(2*Win!K13+Gelijk!K13)*100000+Win!K13*1000+'Tot Manches'!K13</f>
        <v>804054</v>
      </c>
      <c r="L13" s="25">
        <f>(2*Win!L13+Gelijk!L13)*100000+Win!L13*1000+'Tot Manches'!L13</f>
        <v>1005063</v>
      </c>
      <c r="M13" s="25">
        <f>(2*Win!M13+Gelijk!M13)*100000+Win!M13*1000+'Tot Manches'!M13</f>
        <v>1005068</v>
      </c>
      <c r="N13" s="25">
        <f>(2*Win!N13+Gelijk!N13)*100000+Win!N13*1000+'Tot Manches'!N13</f>
        <v>1206076</v>
      </c>
      <c r="O13" s="25">
        <f>(2*Win!O13+Gelijk!O13)*100000+Win!O13*1000+'Tot Manches'!O13</f>
        <v>1407083</v>
      </c>
      <c r="P13" s="25">
        <f>(2*Win!P13+Gelijk!P13)*100000+Win!P13*1000+'Tot Manches'!P13</f>
        <v>1608090</v>
      </c>
      <c r="Q13" s="25">
        <f>(2*Win!Q13+Gelijk!Q13)*100000+Win!Q13*1000+'Tot Manches'!Q13</f>
        <v>1809100</v>
      </c>
      <c r="R13" s="25">
        <f>(2*Win!R13+Gelijk!R13)*100000+Win!R13*1000+'Tot Manches'!R13</f>
        <v>1809100</v>
      </c>
      <c r="S13" s="25">
        <f>(2*Win!S13+Gelijk!S13)*100000+Win!S13*1000+'Tot Manches'!S13</f>
        <v>2010108</v>
      </c>
      <c r="T13" s="25">
        <f>(2*Win!T13+Gelijk!T13)*100000+Win!T13*1000+'Tot Manches'!T13</f>
        <v>2010113</v>
      </c>
      <c r="U13" s="25">
        <f>(2*Win!U13+Gelijk!U13)*100000+Win!U13*1000+'Tot Manches'!U13</f>
        <v>2211120</v>
      </c>
      <c r="V13" s="25">
        <f>(2*Win!V13+Gelijk!V13)*100000+Win!V13*1000+'Tot Manches'!V13</f>
        <v>2211125</v>
      </c>
      <c r="W13" s="25">
        <f>(2*Win!W13+Gelijk!W13)*100000+Win!W13*1000+'Tot Manches'!W13</f>
        <v>2311131</v>
      </c>
      <c r="X13" s="25">
        <f>(2*Win!X13+Gelijk!X13)*100000+Win!X13*1000+'Tot Manches'!X13</f>
        <v>2311133</v>
      </c>
      <c r="Y13" s="25">
        <f>(2*Win!Y13+Gelijk!Y13)*100000+Win!Y13*1000+'Tot Manches'!Y13</f>
        <v>2512143</v>
      </c>
      <c r="Z13" s="25">
        <f>(2*Win!Z13+Gelijk!Z13)*100000+Win!Z13*1000+'Tot Manches'!Z13</f>
        <v>2512148</v>
      </c>
      <c r="AA13" s="25">
        <f>(2*Win!AA13+Gelijk!AA13)*100000+Win!AA13*1000+'Tot Manches'!AA13</f>
        <v>2612154</v>
      </c>
      <c r="AB13" s="25">
        <f>(2*Win!AB13+Gelijk!AB13)*100000+Win!AB13*1000+'Tot Manches'!AB13</f>
        <v>2612159</v>
      </c>
    </row>
    <row r="14" spans="1:28" x14ac:dyDescent="0.25">
      <c r="A14" s="278"/>
      <c r="B14" s="24" t="str">
        <f>Uitslagen!B14</f>
        <v>TEN DORPE 1</v>
      </c>
      <c r="C14" s="25">
        <f>(2*Win!C14+Gelijk!C14)*100000+Win!C14*1000+'Tot Manches'!C14</f>
        <v>5</v>
      </c>
      <c r="D14" s="25">
        <f>(2*Win!D14+Gelijk!D14)*100000+Win!D14*1000+'Tot Manches'!D14</f>
        <v>9</v>
      </c>
      <c r="E14" s="25">
        <f>(2*Win!E14+Gelijk!E14)*100000+Win!E14*1000+'Tot Manches'!E14</f>
        <v>12</v>
      </c>
      <c r="F14" s="25">
        <f>(2*Win!F14+Gelijk!F14)*100000+Win!F14*1000+'Tot Manches'!F14</f>
        <v>17</v>
      </c>
      <c r="G14" s="25">
        <f>(2*Win!G14+Gelijk!G14)*100000+Win!G14*1000+'Tot Manches'!G14</f>
        <v>17</v>
      </c>
      <c r="H14" s="25">
        <f>(2*Win!H14+Gelijk!H14)*100000+Win!H14*1000+'Tot Manches'!H14</f>
        <v>201025</v>
      </c>
      <c r="I14" s="25">
        <f>(2*Win!I14+Gelijk!I14)*100000+Win!I14*1000+'Tot Manches'!I14</f>
        <v>201028</v>
      </c>
      <c r="J14" s="25">
        <f>(2*Win!J14+Gelijk!J14)*100000+Win!J14*1000+'Tot Manches'!J14</f>
        <v>201033</v>
      </c>
      <c r="K14" s="25">
        <f>(2*Win!K14+Gelijk!K14)*100000+Win!K14*1000+'Tot Manches'!K14</f>
        <v>301039</v>
      </c>
      <c r="L14" s="25">
        <f>(2*Win!L14+Gelijk!L14)*100000+Win!L14*1000+'Tot Manches'!L14</f>
        <v>502048</v>
      </c>
      <c r="M14" s="25">
        <f>(2*Win!M14+Gelijk!M14)*100000+Win!M14*1000+'Tot Manches'!M14</f>
        <v>502053</v>
      </c>
      <c r="N14" s="25">
        <f>(2*Win!N14+Gelijk!N14)*100000+Win!N14*1000+'Tot Manches'!N14</f>
        <v>502057</v>
      </c>
      <c r="O14" s="25">
        <f>(2*Win!O14+Gelijk!O14)*100000+Win!O14*1000+'Tot Manches'!O14</f>
        <v>502060</v>
      </c>
      <c r="P14" s="25">
        <f>(2*Win!P14+Gelijk!P14)*100000+Win!P14*1000+'Tot Manches'!P14</f>
        <v>502064</v>
      </c>
      <c r="Q14" s="25">
        <f>(2*Win!Q14+Gelijk!Q14)*100000+Win!Q14*1000+'Tot Manches'!Q14</f>
        <v>502067</v>
      </c>
      <c r="R14" s="25">
        <f>(2*Win!R14+Gelijk!R14)*100000+Win!R14*1000+'Tot Manches'!R14</f>
        <v>502071</v>
      </c>
      <c r="S14" s="25">
        <f>(2*Win!S14+Gelijk!S14)*100000+Win!S14*1000+'Tot Manches'!S14</f>
        <v>602077</v>
      </c>
      <c r="T14" s="25">
        <f>(2*Win!T14+Gelijk!T14)*100000+Win!T14*1000+'Tot Manches'!T14</f>
        <v>602077</v>
      </c>
      <c r="U14" s="25">
        <f>(2*Win!U14+Gelijk!U14)*100000+Win!U14*1000+'Tot Manches'!U14</f>
        <v>702083</v>
      </c>
      <c r="V14" s="25">
        <f>(2*Win!V14+Gelijk!V14)*100000+Win!V14*1000+'Tot Manches'!V14</f>
        <v>702087</v>
      </c>
      <c r="W14" s="25">
        <f>(2*Win!W14+Gelijk!W14)*100000+Win!W14*1000+'Tot Manches'!W14</f>
        <v>702091</v>
      </c>
      <c r="X14" s="25">
        <f>(2*Win!X14+Gelijk!X14)*100000+Win!X14*1000+'Tot Manches'!X14</f>
        <v>802097</v>
      </c>
      <c r="Y14" s="25">
        <f>(2*Win!Y14+Gelijk!Y14)*100000+Win!Y14*1000+'Tot Manches'!Y14</f>
        <v>1003107</v>
      </c>
      <c r="Z14" s="25">
        <f>(2*Win!Z14+Gelijk!Z14)*100000+Win!Z14*1000+'Tot Manches'!Z14</f>
        <v>1003111</v>
      </c>
      <c r="AA14" s="25">
        <f>(2*Win!AA14+Gelijk!AA14)*100000+Win!AA14*1000+'Tot Manches'!AA14</f>
        <v>1103117</v>
      </c>
      <c r="AB14" s="25">
        <f>(2*Win!AB14+Gelijk!AB14)*100000+Win!AB14*1000+'Tot Manches'!AB14</f>
        <v>1103120</v>
      </c>
    </row>
    <row r="15" spans="1:28" x14ac:dyDescent="0.25">
      <c r="A15" s="278"/>
      <c r="B15" s="24">
        <f>Uitslagen!B15</f>
        <v>0</v>
      </c>
      <c r="C15" s="25">
        <f>(2*Win!C15+Gelijk!C15)*100000+Win!C15*1000+'Tot Manches'!C15</f>
        <v>0</v>
      </c>
      <c r="D15" s="25">
        <f>(2*Win!D15+Gelijk!D15)*100000+Win!D15*1000+'Tot Manches'!D15</f>
        <v>0</v>
      </c>
      <c r="E15" s="25">
        <f>(2*Win!E15+Gelijk!E15)*100000+Win!E15*1000+'Tot Manches'!E15</f>
        <v>0</v>
      </c>
      <c r="F15" s="25">
        <f>(2*Win!F15+Gelijk!F15)*100000+Win!F15*1000+'Tot Manches'!F15</f>
        <v>0</v>
      </c>
      <c r="G15" s="25">
        <f>(2*Win!G15+Gelijk!G15)*100000+Win!G15*1000+'Tot Manches'!G15</f>
        <v>0</v>
      </c>
      <c r="H15" s="25">
        <f>(2*Win!H15+Gelijk!H15)*100000+Win!H15*1000+'Tot Manches'!H15</f>
        <v>0</v>
      </c>
      <c r="I15" s="25">
        <f>(2*Win!I15+Gelijk!I15)*100000+Win!I15*1000+'Tot Manches'!I15</f>
        <v>0</v>
      </c>
      <c r="J15" s="25">
        <f>(2*Win!J15+Gelijk!J15)*100000+Win!J15*1000+'Tot Manches'!J15</f>
        <v>0</v>
      </c>
      <c r="K15" s="25">
        <f>(2*Win!K15+Gelijk!K15)*100000+Win!K15*1000+'Tot Manches'!K15</f>
        <v>0</v>
      </c>
      <c r="L15" s="25">
        <f>(2*Win!L15+Gelijk!L15)*100000+Win!L15*1000+'Tot Manches'!L15</f>
        <v>0</v>
      </c>
      <c r="M15" s="25">
        <f>(2*Win!M15+Gelijk!M15)*100000+Win!M15*1000+'Tot Manches'!M15</f>
        <v>0</v>
      </c>
      <c r="N15" s="25">
        <f>(2*Win!N15+Gelijk!N15)*100000+Win!N15*1000+'Tot Manches'!N15</f>
        <v>0</v>
      </c>
      <c r="O15" s="25">
        <f>(2*Win!O15+Gelijk!O15)*100000+Win!O15*1000+'Tot Manches'!O15</f>
        <v>0</v>
      </c>
      <c r="P15" s="25">
        <f>(2*Win!P15+Gelijk!P15)*100000+Win!P15*1000+'Tot Manches'!P15</f>
        <v>0</v>
      </c>
      <c r="Q15" s="25">
        <f>(2*Win!Q15+Gelijk!Q15)*100000+Win!Q15*1000+'Tot Manches'!Q15</f>
        <v>0</v>
      </c>
      <c r="R15" s="25">
        <f>(2*Win!R15+Gelijk!R15)*100000+Win!R15*1000+'Tot Manches'!R15</f>
        <v>0</v>
      </c>
      <c r="S15" s="25">
        <f>(2*Win!S15+Gelijk!S15)*100000+Win!S15*1000+'Tot Manches'!S15</f>
        <v>0</v>
      </c>
      <c r="T15" s="25">
        <f>(2*Win!T15+Gelijk!T15)*100000+Win!T15*1000+'Tot Manches'!T15</f>
        <v>0</v>
      </c>
      <c r="U15" s="25">
        <f>(2*Win!U15+Gelijk!U15)*100000+Win!U15*1000+'Tot Manches'!U15</f>
        <v>0</v>
      </c>
      <c r="V15" s="25">
        <f>(2*Win!V15+Gelijk!V15)*100000+Win!V15*1000+'Tot Manches'!V15</f>
        <v>0</v>
      </c>
      <c r="W15" s="25">
        <f>(2*Win!W15+Gelijk!W15)*100000+Win!W15*1000+'Tot Manches'!W15</f>
        <v>0</v>
      </c>
      <c r="X15" s="25">
        <f>(2*Win!X15+Gelijk!X15)*100000+Win!X15*1000+'Tot Manches'!X15</f>
        <v>0</v>
      </c>
      <c r="Y15" s="25">
        <f>(2*Win!Y15+Gelijk!Y15)*100000+Win!Y15*1000+'Tot Manches'!Y15</f>
        <v>0</v>
      </c>
      <c r="Z15" s="25">
        <f>(2*Win!Z15+Gelijk!Z15)*100000+Win!Z15*1000+'Tot Manches'!Z15</f>
        <v>0</v>
      </c>
      <c r="AA15" s="25">
        <f>(2*Win!AA15+Gelijk!AA15)*100000+Win!AA15*1000+'Tot Manches'!AA15</f>
        <v>0</v>
      </c>
      <c r="AB15" s="25">
        <f>(2*Win!AB15+Gelijk!AB15)*100000+Win!AB15*1000+'Tot Manches'!AB15</f>
        <v>0</v>
      </c>
    </row>
    <row r="16" spans="1:28"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12.75" customHeight="1" x14ac:dyDescent="0.25">
      <c r="A17" s="278" t="str">
        <f>Uitslagen!A17</f>
        <v>1e Reeks</v>
      </c>
      <c r="B17" s="24" t="str">
        <f>Uitslagen!B17</f>
        <v>BETOLED</v>
      </c>
      <c r="C17" s="25">
        <f>(2*Win!C17+Gelijk!C17)*100000+Win!C17*1000+'Tot Manches'!C17</f>
        <v>4</v>
      </c>
      <c r="D17" s="25">
        <f>(2*Win!D17+Gelijk!D17)*100000+Win!D17*1000+'Tot Manches'!D17</f>
        <v>201011</v>
      </c>
      <c r="E17" s="25">
        <f>(2*Win!E17+Gelijk!E17)*100000+Win!E17*1000+'Tot Manches'!E17</f>
        <v>201011</v>
      </c>
      <c r="F17" s="25">
        <f>(2*Win!F17+Gelijk!F17)*100000+Win!F17*1000+'Tot Manches'!F17</f>
        <v>301017</v>
      </c>
      <c r="G17" s="25">
        <f>(2*Win!G17+Gelijk!G17)*100000+Win!G17*1000+'Tot Manches'!G17</f>
        <v>401023</v>
      </c>
      <c r="H17" s="25">
        <f>(2*Win!H17+Gelijk!H17)*100000+Win!H17*1000+'Tot Manches'!H17</f>
        <v>501029</v>
      </c>
      <c r="I17" s="25">
        <f>(2*Win!I17+Gelijk!I17)*100000+Win!I17*1000+'Tot Manches'!I17</f>
        <v>501034</v>
      </c>
      <c r="J17" s="25">
        <f>(2*Win!J17+Gelijk!J17)*100000+Win!J17*1000+'Tot Manches'!J17</f>
        <v>702043</v>
      </c>
      <c r="K17" s="25">
        <f>(2*Win!K17+Gelijk!K17)*100000+Win!K17*1000+'Tot Manches'!K17</f>
        <v>802049</v>
      </c>
      <c r="L17" s="25">
        <f>(2*Win!L17+Gelijk!L17)*100000+Win!L17*1000+'Tot Manches'!L17</f>
        <v>1003056</v>
      </c>
      <c r="M17" s="25">
        <f>(2*Win!M17+Gelijk!M17)*100000+Win!M17*1000+'Tot Manches'!M17</f>
        <v>1204063</v>
      </c>
      <c r="N17" s="25">
        <f>(2*Win!N17+Gelijk!N17)*100000+Win!N17*1000+'Tot Manches'!N17</f>
        <v>1405070</v>
      </c>
      <c r="O17" s="25">
        <f>(2*Win!O17+Gelijk!O17)*100000+Win!O17*1000+'Tot Manches'!O17</f>
        <v>1405075</v>
      </c>
      <c r="P17" s="25">
        <f>(2*Win!P17+Gelijk!P17)*100000+Win!P17*1000+'Tot Manches'!P17</f>
        <v>1606083</v>
      </c>
      <c r="Q17" s="25">
        <f>(2*Win!Q17+Gelijk!Q17)*100000+Win!Q17*1000+'Tot Manches'!Q17</f>
        <v>1706089</v>
      </c>
      <c r="R17" s="25">
        <f>(2*Win!R17+Gelijk!R17)*100000+Win!R17*1000+'Tot Manches'!R17</f>
        <v>1706089</v>
      </c>
      <c r="S17" s="25">
        <f>(2*Win!S17+Gelijk!S17)*100000+Win!S17*1000+'Tot Manches'!S17</f>
        <v>1706093</v>
      </c>
      <c r="T17" s="25">
        <f>(2*Win!T17+Gelijk!T17)*100000+Win!T17*1000+'Tot Manches'!T17</f>
        <v>1907101</v>
      </c>
      <c r="U17" s="25">
        <f>(2*Win!U17+Gelijk!U17)*100000+Win!U17*1000+'Tot Manches'!U17</f>
        <v>2108109</v>
      </c>
      <c r="V17" s="25">
        <f>(2*Win!V17+Gelijk!V17)*100000+Win!V17*1000+'Tot Manches'!V17</f>
        <v>2309116</v>
      </c>
      <c r="W17" s="25">
        <f>(2*Win!W17+Gelijk!W17)*100000+Win!W17*1000+'Tot Manches'!W17</f>
        <v>2510128</v>
      </c>
      <c r="X17" s="25">
        <f>(2*Win!X17+Gelijk!X17)*100000+Win!X17*1000+'Tot Manches'!X17</f>
        <v>2711137</v>
      </c>
      <c r="Y17" s="25">
        <f>(2*Win!Y17+Gelijk!Y17)*100000+Win!Y17*1000+'Tot Manches'!Y17</f>
        <v>2711141</v>
      </c>
      <c r="Z17" s="25">
        <f>(2*Win!Z17+Gelijk!Z17)*100000+Win!Z17*1000+'Tot Manches'!Z17</f>
        <v>2912152</v>
      </c>
      <c r="AA17" s="25">
        <f>(2*Win!AA17+Gelijk!AA17)*100000+Win!AA17*1000+'Tot Manches'!AA17</f>
        <v>3113161</v>
      </c>
      <c r="AB17" s="25">
        <f>(2*Win!AB17+Gelijk!AB17)*100000+Win!AB17*1000+'Tot Manches'!AB17</f>
        <v>3113166</v>
      </c>
    </row>
    <row r="18" spans="1:28" x14ac:dyDescent="0.25">
      <c r="A18" s="278"/>
      <c r="B18" s="24" t="str">
        <f>Uitslagen!B18</f>
        <v>BILJARTVRIENDEN 1</v>
      </c>
      <c r="C18" s="25">
        <f>(2*Win!C18+Gelijk!C18)*100000+Win!C18*1000+'Tot Manches'!C18</f>
        <v>201010</v>
      </c>
      <c r="D18" s="25">
        <f>(2*Win!D18+Gelijk!D18)*100000+Win!D18*1000+'Tot Manches'!D18</f>
        <v>402017</v>
      </c>
      <c r="E18" s="25">
        <f>(2*Win!E18+Gelijk!E18)*100000+Win!E18*1000+'Tot Manches'!E18</f>
        <v>603025</v>
      </c>
      <c r="F18" s="25">
        <f>(2*Win!F18+Gelijk!F18)*100000+Win!F18*1000+'Tot Manches'!F18</f>
        <v>603028</v>
      </c>
      <c r="G18" s="25">
        <f>(2*Win!G18+Gelijk!G18)*100000+Win!G18*1000+'Tot Manches'!G18</f>
        <v>804035</v>
      </c>
      <c r="H18" s="25">
        <f>(2*Win!H18+Gelijk!H18)*100000+Win!H18*1000+'Tot Manches'!H18</f>
        <v>1005042</v>
      </c>
      <c r="I18" s="25">
        <f>(2*Win!I18+Gelijk!I18)*100000+Win!I18*1000+'Tot Manches'!I18</f>
        <v>1206051</v>
      </c>
      <c r="J18" s="25">
        <f>(2*Win!J18+Gelijk!J18)*100000+Win!J18*1000+'Tot Manches'!J18</f>
        <v>1306057</v>
      </c>
      <c r="K18" s="25">
        <f>(2*Win!K18+Gelijk!K18)*100000+Win!K18*1000+'Tot Manches'!K18</f>
        <v>1507064</v>
      </c>
      <c r="L18" s="25">
        <f>(2*Win!L18+Gelijk!L18)*100000+Win!L18*1000+'Tot Manches'!L18</f>
        <v>1507069</v>
      </c>
      <c r="M18" s="25">
        <f>(2*Win!M18+Gelijk!M18)*100000+Win!M18*1000+'Tot Manches'!M18</f>
        <v>1507074</v>
      </c>
      <c r="N18" s="25">
        <f>(2*Win!N18+Gelijk!N18)*100000+Win!N18*1000+'Tot Manches'!N18</f>
        <v>1507078</v>
      </c>
      <c r="O18" s="25">
        <f>(2*Win!O18+Gelijk!O18)*100000+Win!O18*1000+'Tot Manches'!O18</f>
        <v>1507078</v>
      </c>
      <c r="P18" s="25">
        <f>(2*Win!P18+Gelijk!P18)*100000+Win!P18*1000+'Tot Manches'!P18</f>
        <v>1708087</v>
      </c>
      <c r="Q18" s="25">
        <f>(2*Win!Q18+Gelijk!Q18)*100000+Win!Q18*1000+'Tot Manches'!Q18</f>
        <v>1808093</v>
      </c>
      <c r="R18" s="25">
        <f>(2*Win!R18+Gelijk!R18)*100000+Win!R18*1000+'Tot Manches'!R18</f>
        <v>1908099</v>
      </c>
      <c r="S18" s="25">
        <f>(2*Win!S18+Gelijk!S18)*100000+Win!S18*1000+'Tot Manches'!S18</f>
        <v>1908104</v>
      </c>
      <c r="T18" s="25">
        <f>(2*Win!T18+Gelijk!T18)*100000+Win!T18*1000+'Tot Manches'!T18</f>
        <v>1908106</v>
      </c>
      <c r="U18" s="25">
        <f>(2*Win!U18+Gelijk!U18)*100000+Win!U18*1000+'Tot Manches'!U18</f>
        <v>1908111</v>
      </c>
      <c r="V18" s="25">
        <f>(2*Win!V18+Gelijk!V18)*100000+Win!V18*1000+'Tot Manches'!V18</f>
        <v>2109119</v>
      </c>
      <c r="W18" s="25">
        <f>(2*Win!W18+Gelijk!W18)*100000+Win!W18*1000+'Tot Manches'!W18</f>
        <v>2109124</v>
      </c>
      <c r="X18" s="25">
        <f>(2*Win!X18+Gelijk!X18)*100000+Win!X18*1000+'Tot Manches'!X18</f>
        <v>2109128</v>
      </c>
      <c r="Y18" s="25">
        <f>(2*Win!Y18+Gelijk!Y18)*100000+Win!Y18*1000+'Tot Manches'!Y18</f>
        <v>2310136</v>
      </c>
      <c r="Z18" s="25">
        <f>(2*Win!Z18+Gelijk!Z18)*100000+Win!Z18*1000+'Tot Manches'!Z18</f>
        <v>2410142</v>
      </c>
      <c r="AA18" s="25">
        <f>(2*Win!AA18+Gelijk!AA18)*100000+Win!AA18*1000+'Tot Manches'!AA18</f>
        <v>2410147</v>
      </c>
      <c r="AB18" s="25">
        <f>(2*Win!AB18+Gelijk!AB18)*100000+Win!AB18*1000+'Tot Manches'!AB18</f>
        <v>2410147</v>
      </c>
    </row>
    <row r="19" spans="1:28" x14ac:dyDescent="0.25">
      <c r="A19" s="278"/>
      <c r="B19" s="24" t="str">
        <f>Uitslagen!B19</f>
        <v>BLACK BOYS 3</v>
      </c>
      <c r="C19" s="25">
        <f>(2*Win!C19+Gelijk!C19)*100000+Win!C19*1000+'Tot Manches'!C19</f>
        <v>201008</v>
      </c>
      <c r="D19" s="25">
        <f>(2*Win!D19+Gelijk!D19)*100000+Win!D19*1000+'Tot Manches'!D19</f>
        <v>301014</v>
      </c>
      <c r="E19" s="25">
        <f>(2*Win!E19+Gelijk!E19)*100000+Win!E19*1000+'Tot Manches'!E19</f>
        <v>502023</v>
      </c>
      <c r="F19" s="25">
        <f>(2*Win!F19+Gelijk!F19)*100000+Win!F19*1000+'Tot Manches'!F19</f>
        <v>502028</v>
      </c>
      <c r="G19" s="25">
        <f>(2*Win!G19+Gelijk!G19)*100000+Win!G19*1000+'Tot Manches'!G19</f>
        <v>703035</v>
      </c>
      <c r="H19" s="25">
        <f>(2*Win!H19+Gelijk!H19)*100000+Win!H19*1000+'Tot Manches'!H19</f>
        <v>703040</v>
      </c>
      <c r="I19" s="25">
        <f>(2*Win!I19+Gelijk!I19)*100000+Win!I19*1000+'Tot Manches'!I19</f>
        <v>703044</v>
      </c>
      <c r="J19" s="25">
        <f>(2*Win!J19+Gelijk!J19)*100000+Win!J19*1000+'Tot Manches'!J19</f>
        <v>703046</v>
      </c>
      <c r="K19" s="25">
        <f>(2*Win!K19+Gelijk!K19)*100000+Win!K19*1000+'Tot Manches'!K19</f>
        <v>703046</v>
      </c>
      <c r="L19" s="25">
        <f>(2*Win!L19+Gelijk!L19)*100000+Win!L19*1000+'Tot Manches'!L19</f>
        <v>703051</v>
      </c>
      <c r="M19" s="25">
        <f>(2*Win!M19+Gelijk!M19)*100000+Win!M19*1000+'Tot Manches'!M19</f>
        <v>703056</v>
      </c>
      <c r="N19" s="25">
        <f>(2*Win!N19+Gelijk!N19)*100000+Win!N19*1000+'Tot Manches'!N19</f>
        <v>703061</v>
      </c>
      <c r="O19" s="25">
        <f>(2*Win!O19+Gelijk!O19)*100000+Win!O19*1000+'Tot Manches'!O19</f>
        <v>803067</v>
      </c>
      <c r="P19" s="25">
        <f>(2*Win!P19+Gelijk!P19)*100000+Win!P19*1000+'Tot Manches'!P19</f>
        <v>803071</v>
      </c>
      <c r="Q19" s="25">
        <f>(2*Win!Q19+Gelijk!Q19)*100000+Win!Q19*1000+'Tot Manches'!Q19</f>
        <v>903077</v>
      </c>
      <c r="R19" s="25">
        <f>(2*Win!R19+Gelijk!R19)*100000+Win!R19*1000+'Tot Manches'!R19</f>
        <v>1104087</v>
      </c>
      <c r="S19" s="25">
        <f>(2*Win!S19+Gelijk!S19)*100000+Win!S19*1000+'Tot Manches'!S19</f>
        <v>1305094</v>
      </c>
      <c r="T19" s="25">
        <f>(2*Win!T19+Gelijk!T19)*100000+Win!T19*1000+'Tot Manches'!T19</f>
        <v>1506103</v>
      </c>
      <c r="U19" s="25">
        <f>(2*Win!U19+Gelijk!U19)*100000+Win!U19*1000+'Tot Manches'!U19</f>
        <v>1707110</v>
      </c>
      <c r="V19" s="25">
        <f>(2*Win!V19+Gelijk!V19)*100000+Win!V19*1000+'Tot Manches'!V19</f>
        <v>1707112</v>
      </c>
      <c r="W19" s="25">
        <f>(2*Win!W19+Gelijk!W19)*100000+Win!W19*1000+'Tot Manches'!W19</f>
        <v>1707115</v>
      </c>
      <c r="X19" s="25">
        <f>(2*Win!X19+Gelijk!X19)*100000+Win!X19*1000+'Tot Manches'!X19</f>
        <v>1707115</v>
      </c>
      <c r="Y19" s="25">
        <f>(2*Win!Y19+Gelijk!Y19)*100000+Win!Y19*1000+'Tot Manches'!Y19</f>
        <v>1908123</v>
      </c>
      <c r="Z19" s="25">
        <f>(2*Win!Z19+Gelijk!Z19)*100000+Win!Z19*1000+'Tot Manches'!Z19</f>
        <v>2109131</v>
      </c>
      <c r="AA19" s="25">
        <f>(2*Win!AA19+Gelijk!AA19)*100000+Win!AA19*1000+'Tot Manches'!AA19</f>
        <v>2109135</v>
      </c>
      <c r="AB19" s="25">
        <f>(2*Win!AB19+Gelijk!AB19)*100000+Win!AB19*1000+'Tot Manches'!AB19</f>
        <v>2209141</v>
      </c>
    </row>
    <row r="20" spans="1:28" x14ac:dyDescent="0.25">
      <c r="A20" s="278"/>
      <c r="B20" s="24" t="str">
        <f>Uitslagen!B20</f>
        <v>CLIMAX</v>
      </c>
      <c r="C20" s="25">
        <f>(2*Win!C20+Gelijk!C20)*100000+Win!C20*1000+'Tot Manches'!C20</f>
        <v>4</v>
      </c>
      <c r="D20" s="25">
        <f>(2*Win!D20+Gelijk!D20)*100000+Win!D20*1000+'Tot Manches'!D20</f>
        <v>9</v>
      </c>
      <c r="E20" s="25">
        <f>(2*Win!E20+Gelijk!E20)*100000+Win!E20*1000+'Tot Manches'!E20</f>
        <v>201016</v>
      </c>
      <c r="F20" s="25">
        <f>(2*Win!F20+Gelijk!F20)*100000+Win!F20*1000+'Tot Manches'!F20</f>
        <v>402024</v>
      </c>
      <c r="G20" s="25">
        <f>(2*Win!G20+Gelijk!G20)*100000+Win!G20*1000+'Tot Manches'!G20</f>
        <v>502030</v>
      </c>
      <c r="H20" s="25">
        <f>(2*Win!H20+Gelijk!H20)*100000+Win!H20*1000+'Tot Manches'!H20</f>
        <v>502030</v>
      </c>
      <c r="I20" s="25">
        <f>(2*Win!I20+Gelijk!I20)*100000+Win!I20*1000+'Tot Manches'!I20</f>
        <v>703037</v>
      </c>
      <c r="J20" s="25">
        <f>(2*Win!J20+Gelijk!J20)*100000+Win!J20*1000+'Tot Manches'!J20</f>
        <v>703042</v>
      </c>
      <c r="K20" s="25">
        <f>(2*Win!K20+Gelijk!K20)*100000+Win!K20*1000+'Tot Manches'!K20</f>
        <v>904052</v>
      </c>
      <c r="L20" s="25">
        <f>(2*Win!L20+Gelijk!L20)*100000+Win!L20*1000+'Tot Manches'!L20</f>
        <v>1105061</v>
      </c>
      <c r="M20" s="25">
        <f>(2*Win!M20+Gelijk!M20)*100000+Win!M20*1000+'Tot Manches'!M20</f>
        <v>1306068</v>
      </c>
      <c r="N20" s="25">
        <f>(2*Win!N20+Gelijk!N20)*100000+Win!N20*1000+'Tot Manches'!N20</f>
        <v>1306070</v>
      </c>
      <c r="O20" s="25">
        <f>(2*Win!O20+Gelijk!O20)*100000+Win!O20*1000+'Tot Manches'!O20</f>
        <v>1507077</v>
      </c>
      <c r="P20" s="25">
        <f>(2*Win!P20+Gelijk!P20)*100000+Win!P20*1000+'Tot Manches'!P20</f>
        <v>1507082</v>
      </c>
      <c r="Q20" s="25">
        <f>(2*Win!Q20+Gelijk!Q20)*100000+Win!Q20*1000+'Tot Manches'!Q20</f>
        <v>1607088</v>
      </c>
      <c r="R20" s="25">
        <f>(2*Win!R20+Gelijk!R20)*100000+Win!R20*1000+'Tot Manches'!R20</f>
        <v>1607093</v>
      </c>
      <c r="S20" s="25">
        <f>(2*Win!S20+Gelijk!S20)*100000+Win!S20*1000+'Tot Manches'!S20</f>
        <v>1607097</v>
      </c>
      <c r="T20" s="25">
        <f>(2*Win!T20+Gelijk!T20)*100000+Win!T20*1000+'Tot Manches'!T20</f>
        <v>1607101</v>
      </c>
      <c r="U20" s="25">
        <f>(2*Win!U20+Gelijk!U20)*100000+Win!U20*1000+'Tot Manches'!U20</f>
        <v>1607101</v>
      </c>
      <c r="V20" s="25">
        <f>(2*Win!V20+Gelijk!V20)*100000+Win!V20*1000+'Tot Manches'!V20</f>
        <v>1808108</v>
      </c>
      <c r="W20" s="25">
        <f>(2*Win!W20+Gelijk!W20)*100000+Win!W20*1000+'Tot Manches'!W20</f>
        <v>1908114</v>
      </c>
      <c r="X20" s="25">
        <f>(2*Win!X20+Gelijk!X20)*100000+Win!X20*1000+'Tot Manches'!X20</f>
        <v>2109122</v>
      </c>
      <c r="Y20" s="25">
        <f>(2*Win!Y20+Gelijk!Y20)*100000+Win!Y20*1000+'Tot Manches'!Y20</f>
        <v>2109127</v>
      </c>
      <c r="Z20" s="25">
        <f>(2*Win!Z20+Gelijk!Z20)*100000+Win!Z20*1000+'Tot Manches'!Z20</f>
        <v>2109131</v>
      </c>
      <c r="AA20" s="25">
        <f>(2*Win!AA20+Gelijk!AA20)*100000+Win!AA20*1000+'Tot Manches'!AA20</f>
        <v>2109136</v>
      </c>
      <c r="AB20" s="25">
        <f>(2*Win!AB20+Gelijk!AB20)*100000+Win!AB20*1000+'Tot Manches'!AB20</f>
        <v>2109140</v>
      </c>
    </row>
    <row r="21" spans="1:28" x14ac:dyDescent="0.25">
      <c r="A21" s="278"/>
      <c r="B21" s="24" t="str">
        <f>Uitslagen!B21</f>
        <v>DE GOLVERS 1</v>
      </c>
      <c r="C21" s="25">
        <f>(2*Win!C21+Gelijk!C21)*100000+Win!C21*1000+'Tot Manches'!C21</f>
        <v>201008</v>
      </c>
      <c r="D21" s="25">
        <f>(2*Win!D21+Gelijk!D21)*100000+Win!D21*1000+'Tot Manches'!D21</f>
        <v>201008</v>
      </c>
      <c r="E21" s="25">
        <f>(2*Win!E21+Gelijk!E21)*100000+Win!E21*1000+'Tot Manches'!E21</f>
        <v>402016</v>
      </c>
      <c r="F21" s="25">
        <f>(2*Win!F21+Gelijk!F21)*100000+Win!F21*1000+'Tot Manches'!F21</f>
        <v>502022</v>
      </c>
      <c r="G21" s="25">
        <f>(2*Win!G21+Gelijk!G21)*100000+Win!G21*1000+'Tot Manches'!G21</f>
        <v>502027</v>
      </c>
      <c r="H21" s="25">
        <f>(2*Win!H21+Gelijk!H21)*100000+Win!H21*1000+'Tot Manches'!H21</f>
        <v>703036</v>
      </c>
      <c r="I21" s="25">
        <f>(2*Win!I21+Gelijk!I21)*100000+Win!I21*1000+'Tot Manches'!I21</f>
        <v>904044</v>
      </c>
      <c r="J21" s="25">
        <f>(2*Win!J21+Gelijk!J21)*100000+Win!J21*1000+'Tot Manches'!J21</f>
        <v>1105054</v>
      </c>
      <c r="K21" s="25">
        <f>(2*Win!K21+Gelijk!K21)*100000+Win!K21*1000+'Tot Manches'!K21</f>
        <v>1306064</v>
      </c>
      <c r="L21" s="25">
        <f>(2*Win!L21+Gelijk!L21)*100000+Win!L21*1000+'Tot Manches'!L21</f>
        <v>1507072</v>
      </c>
      <c r="M21" s="25">
        <f>(2*Win!M21+Gelijk!M21)*100000+Win!M21*1000+'Tot Manches'!M21</f>
        <v>1708079</v>
      </c>
      <c r="N21" s="25">
        <f>(2*Win!N21+Gelijk!N21)*100000+Win!N21*1000+'Tot Manches'!N21</f>
        <v>1909087</v>
      </c>
      <c r="O21" s="25">
        <f>(2*Win!O21+Gelijk!O21)*100000+Win!O21*1000+'Tot Manches'!O21</f>
        <v>2110094</v>
      </c>
      <c r="P21" s="25">
        <f>(2*Win!P21+Gelijk!P21)*100000+Win!P21*1000+'Tot Manches'!P21</f>
        <v>2311101</v>
      </c>
      <c r="Q21" s="25">
        <f>(2*Win!Q21+Gelijk!Q21)*100000+Win!Q21*1000+'Tot Manches'!Q21</f>
        <v>2311101</v>
      </c>
      <c r="R21" s="25">
        <f>(2*Win!R21+Gelijk!R21)*100000+Win!R21*1000+'Tot Manches'!R21</f>
        <v>2512109</v>
      </c>
      <c r="S21" s="25">
        <f>(2*Win!S21+Gelijk!S21)*100000+Win!S21*1000+'Tot Manches'!S21</f>
        <v>2713117</v>
      </c>
      <c r="T21" s="25">
        <f>(2*Win!T21+Gelijk!T21)*100000+Win!T21*1000+'Tot Manches'!T21</f>
        <v>2914124</v>
      </c>
      <c r="U21" s="25">
        <f>(2*Win!U21+Gelijk!U21)*100000+Win!U21*1000+'Tot Manches'!U21</f>
        <v>3115136</v>
      </c>
      <c r="V21" s="25">
        <f>(2*Win!V21+Gelijk!V21)*100000+Win!V21*1000+'Tot Manches'!V21</f>
        <v>3215142</v>
      </c>
      <c r="W21" s="25">
        <f>(2*Win!W21+Gelijk!W21)*100000+Win!W21*1000+'Tot Manches'!W21</f>
        <v>3416151</v>
      </c>
      <c r="X21" s="25">
        <f>(2*Win!X21+Gelijk!X21)*100000+Win!X21*1000+'Tot Manches'!X21</f>
        <v>3617159</v>
      </c>
      <c r="Y21" s="25">
        <f>(2*Win!Y21+Gelijk!Y21)*100000+Win!Y21*1000+'Tot Manches'!Y21</f>
        <v>3717165</v>
      </c>
      <c r="Z21" s="25">
        <f>(2*Win!Z21+Gelijk!Z21)*100000+Win!Z21*1000+'Tot Manches'!Z21</f>
        <v>3717169</v>
      </c>
      <c r="AA21" s="25">
        <f>(2*Win!AA21+Gelijk!AA21)*100000+Win!AA21*1000+'Tot Manches'!AA21</f>
        <v>3918176</v>
      </c>
      <c r="AB21" s="25">
        <f>(2*Win!AB21+Gelijk!AB21)*100000+Win!AB21*1000+'Tot Manches'!AB21</f>
        <v>4018182</v>
      </c>
    </row>
    <row r="22" spans="1:28" x14ac:dyDescent="0.25">
      <c r="A22" s="278"/>
      <c r="B22" s="24" t="str">
        <f>Uitslagen!B22</f>
        <v>DE SPLINTERS 2</v>
      </c>
      <c r="C22" s="25">
        <f>(2*Win!C22+Gelijk!C22)*100000+Win!C22*1000+'Tot Manches'!C22</f>
        <v>201007</v>
      </c>
      <c r="D22" s="25">
        <f>(2*Win!D22+Gelijk!D22)*100000+Win!D22*1000+'Tot Manches'!D22</f>
        <v>402015</v>
      </c>
      <c r="E22" s="25">
        <f>(2*Win!E22+Gelijk!E22)*100000+Win!E22*1000+'Tot Manches'!E22</f>
        <v>502021</v>
      </c>
      <c r="F22" s="25">
        <f>(2*Win!F22+Gelijk!F22)*100000+Win!F22*1000+'Tot Manches'!F22</f>
        <v>502025</v>
      </c>
      <c r="G22" s="25">
        <f>(2*Win!G22+Gelijk!G22)*100000+Win!G22*1000+'Tot Manches'!G22</f>
        <v>502030</v>
      </c>
      <c r="H22" s="25">
        <f>(2*Win!H22+Gelijk!H22)*100000+Win!H22*1000+'Tot Manches'!H22</f>
        <v>602036</v>
      </c>
      <c r="I22" s="25">
        <f>(2*Win!I22+Gelijk!I22)*100000+Win!I22*1000+'Tot Manches'!I22</f>
        <v>803043</v>
      </c>
      <c r="J22" s="25">
        <f>(2*Win!J22+Gelijk!J22)*100000+Win!J22*1000+'Tot Manches'!J22</f>
        <v>1004050</v>
      </c>
      <c r="K22" s="25">
        <f>(2*Win!K22+Gelijk!K22)*100000+Win!K22*1000+'Tot Manches'!K22</f>
        <v>1004055</v>
      </c>
      <c r="L22" s="25">
        <f>(2*Win!L22+Gelijk!L22)*100000+Win!L22*1000+'Tot Manches'!L22</f>
        <v>1004059</v>
      </c>
      <c r="M22" s="25">
        <f>(2*Win!M22+Gelijk!M22)*100000+Win!M22*1000+'Tot Manches'!M22</f>
        <v>1205066</v>
      </c>
      <c r="N22" s="25">
        <f>(2*Win!N22+Gelijk!N22)*100000+Win!N22*1000+'Tot Manches'!N22</f>
        <v>1205066</v>
      </c>
      <c r="O22" s="25">
        <f>(2*Win!O22+Gelijk!O22)*100000+Win!O22*1000+'Tot Manches'!O22</f>
        <v>1406075</v>
      </c>
      <c r="P22" s="25">
        <f>(2*Win!P22+Gelijk!P22)*100000+Win!P22*1000+'Tot Manches'!P22</f>
        <v>1506081</v>
      </c>
      <c r="Q22" s="25">
        <f>(2*Win!Q22+Gelijk!Q22)*100000+Win!Q22*1000+'Tot Manches'!Q22</f>
        <v>1506085</v>
      </c>
      <c r="R22" s="25">
        <f>(2*Win!R22+Gelijk!R22)*100000+Win!R22*1000+'Tot Manches'!R22</f>
        <v>1606091</v>
      </c>
      <c r="S22" s="25">
        <f>(2*Win!S22+Gelijk!S22)*100000+Win!S22*1000+'Tot Manches'!S22</f>
        <v>1606096</v>
      </c>
      <c r="T22" s="25">
        <f>(2*Win!T22+Gelijk!T22)*100000+Win!T22*1000+'Tot Manches'!T22</f>
        <v>1606099</v>
      </c>
      <c r="U22" s="25">
        <f>(2*Win!U22+Gelijk!U22)*100000+Win!U22*1000+'Tot Manches'!U22</f>
        <v>1606104</v>
      </c>
      <c r="V22" s="25">
        <f>(2*Win!V22+Gelijk!V22)*100000+Win!V22*1000+'Tot Manches'!V22</f>
        <v>1606109</v>
      </c>
      <c r="W22" s="25">
        <f>(2*Win!W22+Gelijk!W22)*100000+Win!W22*1000+'Tot Manches'!W22</f>
        <v>1706115</v>
      </c>
      <c r="X22" s="25">
        <f>(2*Win!X22+Gelijk!X22)*100000+Win!X22*1000+'Tot Manches'!X22</f>
        <v>1706118</v>
      </c>
      <c r="Y22" s="25">
        <f>(2*Win!Y22+Gelijk!Y22)*100000+Win!Y22*1000+'Tot Manches'!Y22</f>
        <v>1806124</v>
      </c>
      <c r="Z22" s="25">
        <f>(2*Win!Z22+Gelijk!Z22)*100000+Win!Z22*1000+'Tot Manches'!Z22</f>
        <v>1906130</v>
      </c>
      <c r="AA22" s="25">
        <f>(2*Win!AA22+Gelijk!AA22)*100000+Win!AA22*1000+'Tot Manches'!AA22</f>
        <v>1906130</v>
      </c>
      <c r="AB22" s="25">
        <f>(2*Win!AB22+Gelijk!AB22)*100000+Win!AB22*1000+'Tot Manches'!AB22</f>
        <v>2107138</v>
      </c>
    </row>
    <row r="23" spans="1:28" x14ac:dyDescent="0.25">
      <c r="A23" s="278"/>
      <c r="B23" s="24" t="str">
        <f>Uitslagen!B23</f>
        <v>DE TIJGERS</v>
      </c>
      <c r="C23" s="25">
        <f>(2*Win!C23+Gelijk!C23)*100000+Win!C23*1000+'Tot Manches'!C23</f>
        <v>201009</v>
      </c>
      <c r="D23" s="25">
        <f>(2*Win!D23+Gelijk!D23)*100000+Win!D23*1000+'Tot Manches'!D23</f>
        <v>201014</v>
      </c>
      <c r="E23" s="25">
        <f>(2*Win!E23+Gelijk!E23)*100000+Win!E23*1000+'Tot Manches'!E23</f>
        <v>201018</v>
      </c>
      <c r="F23" s="25">
        <f>(2*Win!F23+Gelijk!F23)*100000+Win!F23*1000+'Tot Manches'!F23</f>
        <v>402028</v>
      </c>
      <c r="G23" s="25">
        <f>(2*Win!G23+Gelijk!G23)*100000+Win!G23*1000+'Tot Manches'!G23</f>
        <v>402028</v>
      </c>
      <c r="H23" s="25">
        <f>(2*Win!H23+Gelijk!H23)*100000+Win!H23*1000+'Tot Manches'!H23</f>
        <v>603035</v>
      </c>
      <c r="I23" s="25">
        <f>(2*Win!I23+Gelijk!I23)*100000+Win!I23*1000+'Tot Manches'!I23</f>
        <v>603040</v>
      </c>
      <c r="J23" s="25">
        <f>(2*Win!J23+Gelijk!J23)*100000+Win!J23*1000+'Tot Manches'!J23</f>
        <v>804049</v>
      </c>
      <c r="K23" s="25">
        <f>(2*Win!K23+Gelijk!K23)*100000+Win!K23*1000+'Tot Manches'!K23</f>
        <v>1005056</v>
      </c>
      <c r="L23" s="25">
        <f>(2*Win!L23+Gelijk!L23)*100000+Win!L23*1000+'Tot Manches'!L23</f>
        <v>1005059</v>
      </c>
      <c r="M23" s="25">
        <f>(2*Win!M23+Gelijk!M23)*100000+Win!M23*1000+'Tot Manches'!M23</f>
        <v>1005064</v>
      </c>
      <c r="N23" s="25">
        <f>(2*Win!N23+Gelijk!N23)*100000+Win!N23*1000+'Tot Manches'!N23</f>
        <v>1206071</v>
      </c>
      <c r="O23" s="25">
        <f>(2*Win!O23+Gelijk!O23)*100000+Win!O23*1000+'Tot Manches'!O23</f>
        <v>1306077</v>
      </c>
      <c r="P23" s="25">
        <f>(2*Win!P23+Gelijk!P23)*100000+Win!P23*1000+'Tot Manches'!P23</f>
        <v>1507086</v>
      </c>
      <c r="Q23" s="25">
        <f>(2*Win!Q23+Gelijk!Q23)*100000+Win!Q23*1000+'Tot Manches'!Q23</f>
        <v>1607092</v>
      </c>
      <c r="R23" s="25">
        <f>(2*Win!R23+Gelijk!R23)*100000+Win!R23*1000+'Tot Manches'!R23</f>
        <v>1707098</v>
      </c>
      <c r="S23" s="25">
        <f>(2*Win!S23+Gelijk!S23)*100000+Win!S23*1000+'Tot Manches'!S23</f>
        <v>1908109</v>
      </c>
      <c r="T23" s="25">
        <f>(2*Win!T23+Gelijk!T23)*100000+Win!T23*1000+'Tot Manches'!T23</f>
        <v>1908109</v>
      </c>
      <c r="U23" s="25">
        <f>(2*Win!U23+Gelijk!U23)*100000+Win!U23*1000+'Tot Manches'!U23</f>
        <v>2008115</v>
      </c>
      <c r="V23" s="25">
        <f>(2*Win!V23+Gelijk!V23)*100000+Win!V23*1000+'Tot Manches'!V23</f>
        <v>2008120</v>
      </c>
      <c r="W23" s="25">
        <f>(2*Win!W23+Gelijk!W23)*100000+Win!W23*1000+'Tot Manches'!W23</f>
        <v>2209130</v>
      </c>
      <c r="X23" s="25">
        <f>(2*Win!X23+Gelijk!X23)*100000+Win!X23*1000+'Tot Manches'!X23</f>
        <v>2410139</v>
      </c>
      <c r="Y23" s="25">
        <f>(2*Win!Y23+Gelijk!Y23)*100000+Win!Y23*1000+'Tot Manches'!Y23</f>
        <v>2510145</v>
      </c>
      <c r="Z23" s="25">
        <f>(2*Win!Z23+Gelijk!Z23)*100000+Win!Z23*1000+'Tot Manches'!Z23</f>
        <v>2711153</v>
      </c>
      <c r="AA23" s="25">
        <f>(2*Win!AA23+Gelijk!AA23)*100000+Win!AA23*1000+'Tot Manches'!AA23</f>
        <v>2811159</v>
      </c>
      <c r="AB23" s="25">
        <f>(2*Win!AB23+Gelijk!AB23)*100000+Win!AB23*1000+'Tot Manches'!AB23</f>
        <v>2911165</v>
      </c>
    </row>
    <row r="24" spans="1:28" x14ac:dyDescent="0.25">
      <c r="A24" s="278"/>
      <c r="B24" s="24" t="str">
        <f>Uitslagen!B24</f>
        <v>EXCELSIOR</v>
      </c>
      <c r="C24" s="25">
        <f>(2*Win!C24+Gelijk!C24)*100000+Win!C24*1000+'Tot Manches'!C24</f>
        <v>5</v>
      </c>
      <c r="D24" s="25">
        <f>(2*Win!D24+Gelijk!D24)*100000+Win!D24*1000+'Tot Manches'!D24</f>
        <v>10</v>
      </c>
      <c r="E24" s="25">
        <f>(2*Win!E24+Gelijk!E24)*100000+Win!E24*1000+'Tot Manches'!E24</f>
        <v>15</v>
      </c>
      <c r="F24" s="25">
        <f>(2*Win!F24+Gelijk!F24)*100000+Win!F24*1000+'Tot Manches'!F24</f>
        <v>15</v>
      </c>
      <c r="G24" s="25">
        <f>(2*Win!G24+Gelijk!G24)*100000+Win!G24*1000+'Tot Manches'!G24</f>
        <v>20</v>
      </c>
      <c r="H24" s="25">
        <f>(2*Win!H24+Gelijk!H24)*100000+Win!H24*1000+'Tot Manches'!H24</f>
        <v>25</v>
      </c>
      <c r="I24" s="25">
        <f>(2*Win!I24+Gelijk!I24)*100000+Win!I24*1000+'Tot Manches'!I24</f>
        <v>29</v>
      </c>
      <c r="J24" s="25">
        <f>(2*Win!J24+Gelijk!J24)*100000+Win!J24*1000+'Tot Manches'!J24</f>
        <v>32</v>
      </c>
      <c r="K24" s="25">
        <f>(2*Win!K24+Gelijk!K24)*100000+Win!K24*1000+'Tot Manches'!K24</f>
        <v>36</v>
      </c>
      <c r="L24" s="25">
        <f>(2*Win!L24+Gelijk!L24)*100000+Win!L24*1000+'Tot Manches'!L24</f>
        <v>201043</v>
      </c>
      <c r="M24" s="25">
        <f>(2*Win!M24+Gelijk!M24)*100000+Win!M24*1000+'Tot Manches'!M24</f>
        <v>402053</v>
      </c>
      <c r="N24" s="25">
        <f>(2*Win!N24+Gelijk!N24)*100000+Win!N24*1000+'Tot Manches'!N24</f>
        <v>402058</v>
      </c>
      <c r="O24" s="25">
        <f>(2*Win!O24+Gelijk!O24)*100000+Win!O24*1000+'Tot Manches'!O24</f>
        <v>603065</v>
      </c>
      <c r="P24" s="25">
        <f>(2*Win!P24+Gelijk!P24)*100000+Win!P24*1000+'Tot Manches'!P24</f>
        <v>703071</v>
      </c>
      <c r="Q24" s="25">
        <f>(2*Win!Q24+Gelijk!Q24)*100000+Win!Q24*1000+'Tot Manches'!Q24</f>
        <v>703076</v>
      </c>
      <c r="R24" s="25">
        <f>(2*Win!R24+Gelijk!R24)*100000+Win!R24*1000+'Tot Manches'!R24</f>
        <v>904083</v>
      </c>
      <c r="S24" s="25">
        <f>(2*Win!S24+Gelijk!S24)*100000+Win!S24*1000+'Tot Manches'!S24</f>
        <v>904083</v>
      </c>
      <c r="T24" s="25">
        <f>(2*Win!T24+Gelijk!T24)*100000+Win!T24*1000+'Tot Manches'!T24</f>
        <v>1105093</v>
      </c>
      <c r="U24" s="25">
        <f>(2*Win!U24+Gelijk!U24)*100000+Win!U24*1000+'Tot Manches'!U24</f>
        <v>1105098</v>
      </c>
      <c r="V24" s="25">
        <f>(2*Win!V24+Gelijk!V24)*100000+Win!V24*1000+'Tot Manches'!V24</f>
        <v>1205104</v>
      </c>
      <c r="W24" s="25">
        <f>(2*Win!W24+Gelijk!W24)*100000+Win!W24*1000+'Tot Manches'!W24</f>
        <v>1205106</v>
      </c>
      <c r="X24" s="25">
        <f>(2*Win!X24+Gelijk!X24)*100000+Win!X24*1000+'Tot Manches'!X24</f>
        <v>1406114</v>
      </c>
      <c r="Y24" s="25">
        <f>(2*Win!Y24+Gelijk!Y24)*100000+Win!Y24*1000+'Tot Manches'!Y24</f>
        <v>1406118</v>
      </c>
      <c r="Z24" s="25">
        <f>(2*Win!Z24+Gelijk!Z24)*100000+Win!Z24*1000+'Tot Manches'!Z24</f>
        <v>1607129</v>
      </c>
      <c r="AA24" s="25">
        <f>(2*Win!AA24+Gelijk!AA24)*100000+Win!AA24*1000+'Tot Manches'!AA24</f>
        <v>1607132</v>
      </c>
      <c r="AB24" s="25">
        <f>(2*Win!AB24+Gelijk!AB24)*100000+Win!AB24*1000+'Tot Manches'!AB24</f>
        <v>1607136</v>
      </c>
    </row>
    <row r="25" spans="1:28" x14ac:dyDescent="0.25">
      <c r="A25" s="278"/>
      <c r="B25" s="24" t="str">
        <f>Uitslagen!B25</f>
        <v>HET WIEL 1</v>
      </c>
      <c r="C25" s="25">
        <f>(2*Win!C25+Gelijk!C25)*100000+Win!C25*1000+'Tot Manches'!C25</f>
        <v>100006</v>
      </c>
      <c r="D25" s="25">
        <f>(2*Win!D25+Gelijk!D25)*100000+Win!D25*1000+'Tot Manches'!D25</f>
        <v>200012</v>
      </c>
      <c r="E25" s="25">
        <f>(2*Win!E25+Gelijk!E25)*100000+Win!E25*1000+'Tot Manches'!E25</f>
        <v>200016</v>
      </c>
      <c r="F25" s="25">
        <f>(2*Win!F25+Gelijk!F25)*100000+Win!F25*1000+'Tot Manches'!F25</f>
        <v>401024</v>
      </c>
      <c r="G25" s="25">
        <f>(2*Win!G25+Gelijk!G25)*100000+Win!G25*1000+'Tot Manches'!G25</f>
        <v>501030</v>
      </c>
      <c r="H25" s="25">
        <f>(2*Win!H25+Gelijk!H25)*100000+Win!H25*1000+'Tot Manches'!H25</f>
        <v>501035</v>
      </c>
      <c r="I25" s="25">
        <f>(2*Win!I25+Gelijk!I25)*100000+Win!I25*1000+'Tot Manches'!I25</f>
        <v>501040</v>
      </c>
      <c r="J25" s="25">
        <f>(2*Win!J25+Gelijk!J25)*100000+Win!J25*1000+'Tot Manches'!J25</f>
        <v>601046</v>
      </c>
      <c r="K25" s="25">
        <f>(2*Win!K25+Gelijk!K25)*100000+Win!K25*1000+'Tot Manches'!K25</f>
        <v>802054</v>
      </c>
      <c r="L25" s="25">
        <f>(2*Win!L25+Gelijk!L25)*100000+Win!L25*1000+'Tot Manches'!L25</f>
        <v>802054</v>
      </c>
      <c r="M25" s="25">
        <f>(2*Win!M25+Gelijk!M25)*100000+Win!M25*1000+'Tot Manches'!M25</f>
        <v>802059</v>
      </c>
      <c r="N25" s="25">
        <f>(2*Win!N25+Gelijk!N25)*100000+Win!N25*1000+'Tot Manches'!N25</f>
        <v>1003066</v>
      </c>
      <c r="O25" s="25">
        <f>(2*Win!O25+Gelijk!O25)*100000+Win!O25*1000+'Tot Manches'!O25</f>
        <v>1003071</v>
      </c>
      <c r="P25" s="25">
        <f>(2*Win!P25+Gelijk!P25)*100000+Win!P25*1000+'Tot Manches'!P25</f>
        <v>1204078</v>
      </c>
      <c r="Q25" s="25">
        <f>(2*Win!Q25+Gelijk!Q25)*100000+Win!Q25*1000+'Tot Manches'!Q25</f>
        <v>1405089</v>
      </c>
      <c r="R25" s="25">
        <f>(2*Win!R25+Gelijk!R25)*100000+Win!R25*1000+'Tot Manches'!R25</f>
        <v>1405093</v>
      </c>
      <c r="S25" s="25">
        <f>(2*Win!S25+Gelijk!S25)*100000+Win!S25*1000+'Tot Manches'!S25</f>
        <v>1606100</v>
      </c>
      <c r="T25" s="25">
        <f>(2*Win!T25+Gelijk!T25)*100000+Win!T25*1000+'Tot Manches'!T25</f>
        <v>1706106</v>
      </c>
      <c r="U25" s="25">
        <f>(2*Win!U25+Gelijk!U25)*100000+Win!U25*1000+'Tot Manches'!U25</f>
        <v>1806112</v>
      </c>
      <c r="V25" s="25">
        <f>(2*Win!V25+Gelijk!V25)*100000+Win!V25*1000+'Tot Manches'!V25</f>
        <v>1906118</v>
      </c>
      <c r="W25" s="25">
        <f>(2*Win!W25+Gelijk!W25)*100000+Win!W25*1000+'Tot Manches'!W25</f>
        <v>2107125</v>
      </c>
      <c r="X25" s="25">
        <f>(2*Win!X25+Gelijk!X25)*100000+Win!X25*1000+'Tot Manches'!X25</f>
        <v>2107129</v>
      </c>
      <c r="Y25" s="25">
        <f>(2*Win!Y25+Gelijk!Y25)*100000+Win!Y25*1000+'Tot Manches'!Y25</f>
        <v>2107129</v>
      </c>
      <c r="Z25" s="25">
        <f>(2*Win!Z25+Gelijk!Z25)*100000+Win!Z25*1000+'Tot Manches'!Z25</f>
        <v>2107130</v>
      </c>
      <c r="AA25" s="25">
        <f>(2*Win!AA25+Gelijk!AA25)*100000+Win!AA25*1000+'Tot Manches'!AA25</f>
        <v>2308138</v>
      </c>
      <c r="AB25" s="25">
        <f>(2*Win!AB25+Gelijk!AB25)*100000+Win!AB25*1000+'Tot Manches'!AB25</f>
        <v>2509146</v>
      </c>
    </row>
    <row r="26" spans="1:28" x14ac:dyDescent="0.25">
      <c r="A26" s="278"/>
      <c r="B26" s="24" t="str">
        <f>Uitslagen!B26</f>
        <v>HET ZANDHOF 1</v>
      </c>
      <c r="C26" s="55"/>
      <c r="D26" s="25">
        <f>(2*Win!D26+Gelijk!D26)*100000+Win!D26*1000+'Tot Manches'!D26</f>
        <v>100006</v>
      </c>
      <c r="E26" s="25">
        <f>(2*Win!E26+Gelijk!E26)*100000+Win!E26*1000+'Tot Manches'!E26</f>
        <v>200012</v>
      </c>
      <c r="F26" s="25">
        <f>(2*Win!F26+Gelijk!F26)*100000+Win!F26*1000+'Tot Manches'!F26</f>
        <v>200016</v>
      </c>
      <c r="G26" s="25">
        <f>(2*Win!G26+Gelijk!G26)*100000+Win!G26*1000+'Tot Manches'!G26</f>
        <v>401023</v>
      </c>
      <c r="H26" s="25">
        <f>(2*Win!H26+Gelijk!H26)*100000+Win!H26*1000+'Tot Manches'!H26</f>
        <v>602030</v>
      </c>
      <c r="I26" s="25">
        <f>(2*Win!I26+Gelijk!I26)*100000+Win!I26*1000+'Tot Manches'!I26</f>
        <v>803037</v>
      </c>
      <c r="J26" s="25">
        <f>(2*Win!J26+Gelijk!J26)*100000+Win!J26*1000+'Tot Manches'!J26</f>
        <v>1004045</v>
      </c>
      <c r="K26" s="25">
        <f>(2*Win!K26+Gelijk!K26)*100000+Win!K26*1000+'Tot Manches'!K26</f>
        <v>1004050</v>
      </c>
      <c r="L26" s="25">
        <f>(2*Win!L26+Gelijk!L26)*100000+Win!L26*1000+'Tot Manches'!L26</f>
        <v>1205061</v>
      </c>
      <c r="M26" s="25">
        <f>(2*Win!M26+Gelijk!M26)*100000+Win!M26*1000+'Tot Manches'!M26</f>
        <v>1406068</v>
      </c>
      <c r="N26" s="25">
        <f>(2*Win!N26+Gelijk!N26)*100000+Win!N26*1000+'Tot Manches'!N26</f>
        <v>1406073</v>
      </c>
      <c r="O26" s="25">
        <f>(2*Win!O26+Gelijk!O26)*100000+Win!O26*1000+'Tot Manches'!O26</f>
        <v>1607080</v>
      </c>
      <c r="P26" s="25">
        <f>(2*Win!P26+Gelijk!P26)*100000+Win!P26*1000+'Tot Manches'!P26</f>
        <v>1607080</v>
      </c>
      <c r="Q26" s="25">
        <f>(2*Win!Q26+Gelijk!Q26)*100000+Win!Q26*1000+'Tot Manches'!Q26</f>
        <v>1707086</v>
      </c>
      <c r="R26" s="25">
        <f>(2*Win!R26+Gelijk!R26)*100000+Win!R26*1000+'Tot Manches'!R26</f>
        <v>1807092</v>
      </c>
      <c r="S26" s="25">
        <f>(2*Win!S26+Gelijk!S26)*100000+Win!S26*1000+'Tot Manches'!S26</f>
        <v>2008100</v>
      </c>
      <c r="T26" s="25">
        <f>(2*Win!T26+Gelijk!T26)*100000+Win!T26*1000+'Tot Manches'!T26</f>
        <v>2008105</v>
      </c>
      <c r="U26" s="25">
        <f>(2*Win!U26+Gelijk!U26)*100000+Win!U26*1000+'Tot Manches'!U26</f>
        <v>2209112</v>
      </c>
      <c r="V26" s="25">
        <f>(2*Win!V26+Gelijk!V26)*100000+Win!V26*1000+'Tot Manches'!V26</f>
        <v>2309118</v>
      </c>
      <c r="W26" s="25">
        <f>(2*Win!W26+Gelijk!W26)*100000+Win!W26*1000+'Tot Manches'!W26</f>
        <v>2510126</v>
      </c>
      <c r="X26" s="25">
        <f>(2*Win!X26+Gelijk!X26)*100000+Win!X26*1000+'Tot Manches'!X26</f>
        <v>2711134</v>
      </c>
      <c r="Y26" s="25">
        <f>(2*Win!Y26+Gelijk!Y26)*100000+Win!Y26*1000+'Tot Manches'!Y26</f>
        <v>2912144</v>
      </c>
      <c r="Z26" s="25">
        <f>(2*Win!Z26+Gelijk!Z26)*100000+Win!Z26*1000+'Tot Manches'!Z26</f>
        <v>3113153</v>
      </c>
      <c r="AA26" s="25">
        <f>(2*Win!AA26+Gelijk!AA26)*100000+Win!AA26*1000+'Tot Manches'!AA26</f>
        <v>3213159</v>
      </c>
      <c r="AB26" s="25">
        <f>(2*Win!AB26+Gelijk!AB26)*100000+Win!AB26*1000+'Tot Manches'!AB26</f>
        <v>3414166</v>
      </c>
    </row>
    <row r="27" spans="1:28" x14ac:dyDescent="0.25">
      <c r="A27" s="278"/>
      <c r="B27" s="24" t="str">
        <f>Uitslagen!B27</f>
        <v>KALFORT SPORTIF 3</v>
      </c>
      <c r="C27" s="25">
        <f>(2*Win!C27+Gelijk!C27)*100000+Win!C27*1000+'Tot Manches'!C27</f>
        <v>100006</v>
      </c>
      <c r="D27" s="25">
        <f>(2*Win!D27+Gelijk!D27)*100000+Win!D27*1000+'Tot Manches'!D27</f>
        <v>301013</v>
      </c>
      <c r="E27" s="25">
        <f>(2*Win!E27+Gelijk!E27)*100000+Win!E27*1000+'Tot Manches'!E27</f>
        <v>301018</v>
      </c>
      <c r="F27" s="25">
        <f>(2*Win!F27+Gelijk!F27)*100000+Win!F27*1000+'Tot Manches'!F27</f>
        <v>502027</v>
      </c>
      <c r="G27" s="25">
        <f>(2*Win!G27+Gelijk!G27)*100000+Win!G27*1000+'Tot Manches'!G27</f>
        <v>703035</v>
      </c>
      <c r="H27" s="25">
        <f>(2*Win!H27+Gelijk!H27)*100000+Win!H27*1000+'Tot Manches'!H27</f>
        <v>803041</v>
      </c>
      <c r="I27" s="25">
        <f>(2*Win!I27+Gelijk!I27)*100000+Win!I27*1000+'Tot Manches'!I27</f>
        <v>1004049</v>
      </c>
      <c r="J27" s="25">
        <f>(2*Win!J27+Gelijk!J27)*100000+Win!J27*1000+'Tot Manches'!J27</f>
        <v>1004053</v>
      </c>
      <c r="K27" s="25">
        <f>(2*Win!K27+Gelijk!K27)*100000+Win!K27*1000+'Tot Manches'!K27</f>
        <v>1104059</v>
      </c>
      <c r="L27" s="25">
        <f>(2*Win!L27+Gelijk!L27)*100000+Win!L27*1000+'Tot Manches'!L27</f>
        <v>1305068</v>
      </c>
      <c r="M27" s="25">
        <f>(2*Win!M27+Gelijk!M27)*100000+Win!M27*1000+'Tot Manches'!M27</f>
        <v>1305068</v>
      </c>
      <c r="N27" s="25">
        <f>(2*Win!N27+Gelijk!N27)*100000+Win!N27*1000+'Tot Manches'!N27</f>
        <v>1506078</v>
      </c>
      <c r="O27" s="25">
        <f>(2*Win!O27+Gelijk!O27)*100000+Win!O27*1000+'Tot Manches'!O27</f>
        <v>1506083</v>
      </c>
      <c r="P27" s="25">
        <f>(2*Win!P27+Gelijk!P27)*100000+Win!P27*1000+'Tot Manches'!P27</f>
        <v>1506088</v>
      </c>
      <c r="Q27" s="25">
        <f>(2*Win!Q27+Gelijk!Q27)*100000+Win!Q27*1000+'Tot Manches'!Q27</f>
        <v>1707095</v>
      </c>
      <c r="R27" s="25">
        <f>(2*Win!R27+Gelijk!R27)*100000+Win!R27*1000+'Tot Manches'!R27</f>
        <v>1908104</v>
      </c>
      <c r="S27" s="25">
        <f>(2*Win!S27+Gelijk!S27)*100000+Win!S27*1000+'Tot Manches'!S27</f>
        <v>2109111</v>
      </c>
      <c r="T27" s="25">
        <f>(2*Win!T27+Gelijk!T27)*100000+Win!T27*1000+'Tot Manches'!T27</f>
        <v>2310121</v>
      </c>
      <c r="U27" s="25">
        <f>(2*Win!U27+Gelijk!U27)*100000+Win!U27*1000+'Tot Manches'!U27</f>
        <v>2511128</v>
      </c>
      <c r="V27" s="25">
        <f>(2*Win!V27+Gelijk!V27)*100000+Win!V27*1000+'Tot Manches'!V27</f>
        <v>2712138</v>
      </c>
      <c r="W27" s="25">
        <f>(2*Win!W27+Gelijk!W27)*100000+Win!W27*1000+'Tot Manches'!W27</f>
        <v>2712142</v>
      </c>
      <c r="X27" s="25">
        <f>(2*Win!X27+Gelijk!X27)*100000+Win!X27*1000+'Tot Manches'!X27</f>
        <v>2712145</v>
      </c>
      <c r="Y27" s="25">
        <f>(2*Win!Y27+Gelijk!Y27)*100000+Win!Y27*1000+'Tot Manches'!Y27</f>
        <v>2812151</v>
      </c>
      <c r="Z27" s="25">
        <f>(2*Win!Z27+Gelijk!Z27)*100000+Win!Z27*1000+'Tot Manches'!Z27</f>
        <v>2812151</v>
      </c>
      <c r="AA27" s="25">
        <f>(2*Win!AA27+Gelijk!AA27)*100000+Win!AA27*1000+'Tot Manches'!AA27</f>
        <v>3013158</v>
      </c>
      <c r="AB27" s="25">
        <f>(2*Win!AB27+Gelijk!AB27)*100000+Win!AB27*1000+'Tot Manches'!AB27</f>
        <v>3113164</v>
      </c>
    </row>
    <row r="28" spans="1:28" x14ac:dyDescent="0.25">
      <c r="A28" s="278"/>
      <c r="B28" s="24" t="str">
        <f>Uitslagen!B28</f>
        <v>NJAMMIE</v>
      </c>
      <c r="C28" s="25">
        <f>(2*Win!C28+Gelijk!C28)*100000+Win!C28*1000+'Tot Manches'!C28</f>
        <v>2</v>
      </c>
      <c r="D28" s="25">
        <f>(2*Win!D28+Gelijk!D28)*100000+Win!D28*1000+'Tot Manches'!D28</f>
        <v>100008</v>
      </c>
      <c r="E28" s="25">
        <f>(2*Win!E28+Gelijk!E28)*100000+Win!E28*1000+'Tot Manches'!E28</f>
        <v>100011</v>
      </c>
      <c r="F28" s="25">
        <f>(2*Win!F28+Gelijk!F28)*100000+Win!F28*1000+'Tot Manches'!F28</f>
        <v>100013</v>
      </c>
      <c r="G28" s="25">
        <f>(2*Win!G28+Gelijk!G28)*100000+Win!G28*1000+'Tot Manches'!G28</f>
        <v>100017</v>
      </c>
      <c r="H28" s="25">
        <f>(2*Win!H28+Gelijk!H28)*100000+Win!H28*1000+'Tot Manches'!H28</f>
        <v>100020</v>
      </c>
      <c r="I28" s="25">
        <f>(2*Win!I28+Gelijk!I28)*100000+Win!I28*1000+'Tot Manches'!I28</f>
        <v>100020</v>
      </c>
      <c r="J28" s="25">
        <f>(2*Win!J28+Gelijk!J28)*100000+Win!J28*1000+'Tot Manches'!J28</f>
        <v>100023</v>
      </c>
      <c r="K28" s="25">
        <f>(2*Win!K28+Gelijk!K28)*100000+Win!K28*1000+'Tot Manches'!K28</f>
        <v>100025</v>
      </c>
      <c r="L28" s="25">
        <f>(2*Win!L28+Gelijk!L28)*100000+Win!L28*1000+'Tot Manches'!L28</f>
        <v>100026</v>
      </c>
      <c r="M28" s="25">
        <f>(2*Win!M28+Gelijk!M28)*100000+Win!M28*1000+'Tot Manches'!M28</f>
        <v>100028</v>
      </c>
      <c r="N28" s="25">
        <f>(2*Win!N28+Gelijk!N28)*100000+Win!N28*1000+'Tot Manches'!N28</f>
        <v>100030</v>
      </c>
      <c r="O28" s="25">
        <f>(2*Win!O28+Gelijk!O28)*100000+Win!O28*1000+'Tot Manches'!O28</f>
        <v>100033</v>
      </c>
      <c r="P28" s="25">
        <f>(2*Win!P28+Gelijk!P28)*100000+Win!P28*1000+'Tot Manches'!P28</f>
        <v>100036</v>
      </c>
      <c r="Q28" s="25">
        <f>(2*Win!Q28+Gelijk!Q28)*100000+Win!Q28*1000+'Tot Manches'!Q28</f>
        <v>100037</v>
      </c>
      <c r="R28" s="25">
        <f>(2*Win!R28+Gelijk!R28)*100000+Win!R28*1000+'Tot Manches'!R28</f>
        <v>100039</v>
      </c>
      <c r="S28" s="25">
        <f>(2*Win!S28+Gelijk!S28)*100000+Win!S28*1000+'Tot Manches'!S28</f>
        <v>100040</v>
      </c>
      <c r="T28" s="25">
        <f>(2*Win!T28+Gelijk!T28)*100000+Win!T28*1000+'Tot Manches'!T28</f>
        <v>100042</v>
      </c>
      <c r="U28" s="25">
        <f>(2*Win!U28+Gelijk!U28)*100000+Win!U28*1000+'Tot Manches'!U28</f>
        <v>100042</v>
      </c>
      <c r="V28" s="25">
        <f>(2*Win!V28+Gelijk!V28)*100000+Win!V28*1000+'Tot Manches'!V28</f>
        <v>100042</v>
      </c>
      <c r="W28" s="25">
        <f>(2*Win!W28+Gelijk!W28)*100000+Win!W28*1000+'Tot Manches'!W28</f>
        <v>100042</v>
      </c>
      <c r="X28" s="25">
        <f>(2*Win!X28+Gelijk!X28)*100000+Win!X28*1000+'Tot Manches'!X28</f>
        <v>100046</v>
      </c>
      <c r="Y28" s="25">
        <f>(2*Win!Y28+Gelijk!Y28)*100000+Win!Y28*1000+'Tot Manches'!Y28</f>
        <v>100048</v>
      </c>
      <c r="Z28" s="25">
        <f>(2*Win!Z28+Gelijk!Z28)*100000+Win!Z28*1000+'Tot Manches'!Z28</f>
        <v>100049</v>
      </c>
      <c r="AA28" s="25">
        <f>(2*Win!AA28+Gelijk!AA28)*100000+Win!AA28*1000+'Tot Manches'!AA28</f>
        <v>100053</v>
      </c>
      <c r="AB28" s="25">
        <f>(2*Win!AB28+Gelijk!AB28)*100000+Win!AB28*1000+'Tot Manches'!AB28</f>
        <v>100057</v>
      </c>
    </row>
    <row r="29" spans="1:28" x14ac:dyDescent="0.25">
      <c r="A29" s="278"/>
      <c r="B29" s="24" t="str">
        <f>Uitslagen!B29</f>
        <v>TEN DORPE 2</v>
      </c>
      <c r="C29" s="25">
        <f>(2*Win!C29+Gelijk!C29)*100000+Win!C29*1000+'Tot Manches'!C29</f>
        <v>3</v>
      </c>
      <c r="D29" s="25">
        <f>(2*Win!D29+Gelijk!D29)*100000+Win!D29*1000+'Tot Manches'!D29</f>
        <v>7</v>
      </c>
      <c r="E29" s="25">
        <f>(2*Win!E29+Gelijk!E29)*100000+Win!E29*1000+'Tot Manches'!E29</f>
        <v>201014</v>
      </c>
      <c r="F29" s="25">
        <f>(2*Win!F29+Gelijk!F29)*100000+Win!F29*1000+'Tot Manches'!F29</f>
        <v>402021</v>
      </c>
      <c r="G29" s="25">
        <f>(2*Win!G29+Gelijk!G29)*100000+Win!G29*1000+'Tot Manches'!G29</f>
        <v>502027</v>
      </c>
      <c r="H29" s="25">
        <f>(2*Win!H29+Gelijk!H29)*100000+Win!H29*1000+'Tot Manches'!H29</f>
        <v>602033</v>
      </c>
      <c r="I29" s="25">
        <f>(2*Win!I29+Gelijk!I29)*100000+Win!I29*1000+'Tot Manches'!I29</f>
        <v>602036</v>
      </c>
      <c r="J29" s="25">
        <f>(2*Win!J29+Gelijk!J29)*100000+Win!J29*1000+'Tot Manches'!J29</f>
        <v>602036</v>
      </c>
      <c r="K29" s="25">
        <f>(2*Win!K29+Gelijk!K29)*100000+Win!K29*1000+'Tot Manches'!K29</f>
        <v>602038</v>
      </c>
      <c r="L29" s="25">
        <f>(2*Win!L29+Gelijk!L29)*100000+Win!L29*1000+'Tot Manches'!L29</f>
        <v>602041</v>
      </c>
      <c r="M29" s="25">
        <f>(2*Win!M29+Gelijk!M29)*100000+Win!M29*1000+'Tot Manches'!M29</f>
        <v>602046</v>
      </c>
      <c r="N29" s="25">
        <f>(2*Win!N29+Gelijk!N29)*100000+Win!N29*1000+'Tot Manches'!N29</f>
        <v>803056</v>
      </c>
      <c r="O29" s="25">
        <f>(2*Win!O29+Gelijk!O29)*100000+Win!O29*1000+'Tot Manches'!O29</f>
        <v>803061</v>
      </c>
      <c r="P29" s="25">
        <f>(2*Win!P29+Gelijk!P29)*100000+Win!P29*1000+'Tot Manches'!P29</f>
        <v>803064</v>
      </c>
      <c r="Q29" s="25">
        <f>(2*Win!Q29+Gelijk!Q29)*100000+Win!Q29*1000+'Tot Manches'!Q29</f>
        <v>1004072</v>
      </c>
      <c r="R29" s="25">
        <f>(2*Win!R29+Gelijk!R29)*100000+Win!R29*1000+'Tot Manches'!R29</f>
        <v>1004075</v>
      </c>
      <c r="S29" s="25">
        <f>(2*Win!S29+Gelijk!S29)*100000+Win!S29*1000+'Tot Manches'!S29</f>
        <v>1004080</v>
      </c>
      <c r="T29" s="25">
        <f>(2*Win!T29+Gelijk!T29)*100000+Win!T29*1000+'Tot Manches'!T29</f>
        <v>1104086</v>
      </c>
      <c r="U29" s="25">
        <f>(2*Win!U29+Gelijk!U29)*100000+Win!U29*1000+'Tot Manches'!U29</f>
        <v>1104090</v>
      </c>
      <c r="V29" s="25">
        <f>(2*Win!V29+Gelijk!V29)*100000+Win!V29*1000+'Tot Manches'!V29</f>
        <v>1104094</v>
      </c>
      <c r="W29" s="25">
        <f>(2*Win!W29+Gelijk!W29)*100000+Win!W29*1000+'Tot Manches'!W29</f>
        <v>1104094</v>
      </c>
      <c r="X29" s="25">
        <f>(2*Win!X29+Gelijk!X29)*100000+Win!X29*1000+'Tot Manches'!X29</f>
        <v>1104098</v>
      </c>
      <c r="Y29" s="25">
        <f>(2*Win!Y29+Gelijk!Y29)*100000+Win!Y29*1000+'Tot Manches'!Y29</f>
        <v>1305105</v>
      </c>
      <c r="Z29" s="25">
        <f>(2*Win!Z29+Gelijk!Z29)*100000+Win!Z29*1000+'Tot Manches'!Z29</f>
        <v>1305108</v>
      </c>
      <c r="AA29" s="25">
        <f>(2*Win!AA29+Gelijk!AA29)*100000+Win!AA29*1000+'Tot Manches'!AA29</f>
        <v>1506116</v>
      </c>
      <c r="AB29" s="25">
        <f>(2*Win!AB29+Gelijk!AB29)*100000+Win!AB29*1000+'Tot Manches'!AB29</f>
        <v>1707124</v>
      </c>
    </row>
    <row r="30" spans="1:28" x14ac:dyDescent="0.2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ht="12.75" customHeight="1" x14ac:dyDescent="0.25">
      <c r="A31" s="278" t="str">
        <f>Uitslagen!A31</f>
        <v>2e Reeks</v>
      </c>
      <c r="B31" s="24" t="str">
        <f>Uitslagen!B31</f>
        <v>BLOCKSKEN</v>
      </c>
      <c r="C31" s="64">
        <f>(2*Win!C31+Gelijk!C31)*100000+Win!C31*1000+'Tot Manches'!C31</f>
        <v>3</v>
      </c>
      <c r="D31" s="25">
        <f>(2*Win!D31+Gelijk!D31)*100000+Win!D31*1000+'Tot Manches'!D31</f>
        <v>201011</v>
      </c>
      <c r="E31" s="25">
        <f>(2*Win!E31+Gelijk!E31)*100000+Win!E31*1000+'Tot Manches'!E31</f>
        <v>402018</v>
      </c>
      <c r="F31" s="25">
        <f>(2*Win!F31+Gelijk!F31)*100000+Win!F31*1000+'Tot Manches'!F31</f>
        <v>502024</v>
      </c>
      <c r="G31" s="25">
        <f>(2*Win!G31+Gelijk!G31)*100000+Win!G31*1000+'Tot Manches'!G31</f>
        <v>602030</v>
      </c>
      <c r="H31" s="25">
        <f>(2*Win!H31+Gelijk!H31)*100000+Win!H31*1000+'Tot Manches'!H31</f>
        <v>702036</v>
      </c>
      <c r="I31" s="25">
        <f>(2*Win!I31+Gelijk!I31)*100000+Win!I31*1000+'Tot Manches'!I31</f>
        <v>903043</v>
      </c>
      <c r="J31" s="25">
        <f>(2*Win!J31+Gelijk!J31)*100000+Win!J31*1000+'Tot Manches'!J31</f>
        <v>903043</v>
      </c>
      <c r="K31" s="25">
        <f>(2*Win!K31+Gelijk!K31)*100000+Win!K31*1000+'Tot Manches'!K31</f>
        <v>903048</v>
      </c>
      <c r="L31" s="25">
        <f>(2*Win!L31+Gelijk!L31)*100000+Win!L31*1000+'Tot Manches'!L31</f>
        <v>1104058</v>
      </c>
      <c r="M31" s="25">
        <f>(2*Win!M31+Gelijk!M31)*100000+Win!M31*1000+'Tot Manches'!M31</f>
        <v>1305067</v>
      </c>
      <c r="N31" s="25">
        <f>(2*Win!N31+Gelijk!N31)*100000+Win!N31*1000+'Tot Manches'!N31</f>
        <v>1405073</v>
      </c>
      <c r="O31" s="25">
        <f>(2*Win!O31+Gelijk!O31)*100000+Win!O31*1000+'Tot Manches'!O31</f>
        <v>1405073</v>
      </c>
      <c r="P31" s="25">
        <f>(2*Win!P31+Gelijk!P31)*100000+Win!P31*1000+'Tot Manches'!P31</f>
        <v>1405078</v>
      </c>
      <c r="Q31" s="25">
        <f>(2*Win!Q31+Gelijk!Q31)*100000+Win!Q31*1000+'Tot Manches'!Q31</f>
        <v>1505084</v>
      </c>
      <c r="R31" s="25">
        <f>(2*Win!R31+Gelijk!R31)*100000+Win!R31*1000+'Tot Manches'!R31</f>
        <v>1605090</v>
      </c>
      <c r="S31" s="25">
        <f>(2*Win!S31+Gelijk!S31)*100000+Win!S31*1000+'Tot Manches'!S31</f>
        <v>1605093</v>
      </c>
      <c r="T31" s="25">
        <f>(2*Win!T31+Gelijk!T31)*100000+Win!T31*1000+'Tot Manches'!T31</f>
        <v>1605097</v>
      </c>
      <c r="U31" s="25">
        <f>(2*Win!U31+Gelijk!U31)*100000+Win!U31*1000+'Tot Manches'!U31</f>
        <v>1806106</v>
      </c>
      <c r="V31" s="25">
        <f>(2*Win!V31+Gelijk!V31)*100000+Win!V31*1000+'Tot Manches'!V31</f>
        <v>1906112</v>
      </c>
      <c r="W31" s="25">
        <f>(2*Win!W31+Gelijk!W31)*100000+Win!W31*1000+'Tot Manches'!W31</f>
        <v>1906112</v>
      </c>
      <c r="X31" s="25">
        <f>(2*Win!X31+Gelijk!X31)*100000+Win!X31*1000+'Tot Manches'!X31</f>
        <v>1906116</v>
      </c>
      <c r="Y31" s="25">
        <f>(2*Win!Y31+Gelijk!Y31)*100000+Win!Y31*1000+'Tot Manches'!Y31</f>
        <v>2107127</v>
      </c>
      <c r="Z31" s="25">
        <f>(2*Win!Z31+Gelijk!Z31)*100000+Win!Z31*1000+'Tot Manches'!Z31</f>
        <v>2308135</v>
      </c>
      <c r="AA31" s="25">
        <f>(2*Win!AA31+Gelijk!AA31)*100000+Win!AA31*1000+'Tot Manches'!AA31</f>
        <v>2308140</v>
      </c>
      <c r="AB31" s="25">
        <f>(2*Win!AB31+Gelijk!AB31)*100000+Win!AB31*1000+'Tot Manches'!AB31</f>
        <v>2308140</v>
      </c>
    </row>
    <row r="32" spans="1:28" x14ac:dyDescent="0.25">
      <c r="A32" s="278"/>
      <c r="B32" s="24" t="str">
        <f>Uitslagen!B32</f>
        <v>DE GOLVERS 2</v>
      </c>
      <c r="C32" s="64">
        <f>(2*Win!C32+Gelijk!C32)*100000+Win!C32*1000+'Tot Manches'!C32</f>
        <v>201008</v>
      </c>
      <c r="D32" s="25">
        <f>(2*Win!D32+Gelijk!D32)*100000+Win!D32*1000+'Tot Manches'!D32</f>
        <v>402017</v>
      </c>
      <c r="E32" s="25">
        <f>(2*Win!E32+Gelijk!E32)*100000+Win!E32*1000+'Tot Manches'!E32</f>
        <v>402022</v>
      </c>
      <c r="F32" s="25">
        <f>(2*Win!F32+Gelijk!F32)*100000+Win!F32*1000+'Tot Manches'!F32</f>
        <v>502028</v>
      </c>
      <c r="G32" s="25">
        <f>(2*Win!G32+Gelijk!G32)*100000+Win!G32*1000+'Tot Manches'!G32</f>
        <v>703036</v>
      </c>
      <c r="H32" s="25">
        <f>(2*Win!H32+Gelijk!H32)*100000+Win!H32*1000+'Tot Manches'!H32</f>
        <v>904043</v>
      </c>
      <c r="I32" s="25">
        <f>(2*Win!I32+Gelijk!I32)*100000+Win!I32*1000+'Tot Manches'!I32</f>
        <v>1105052</v>
      </c>
      <c r="J32" s="25">
        <f>(2*Win!J32+Gelijk!J32)*100000+Win!J32*1000+'Tot Manches'!J32</f>
        <v>1105052</v>
      </c>
      <c r="K32" s="25">
        <f>(2*Win!K32+Gelijk!K32)*100000+Win!K32*1000+'Tot Manches'!K32</f>
        <v>1306059</v>
      </c>
      <c r="L32" s="25">
        <f>(2*Win!L32+Gelijk!L32)*100000+Win!L32*1000+'Tot Manches'!L32</f>
        <v>1306064</v>
      </c>
      <c r="M32" s="25">
        <f>(2*Win!M32+Gelijk!M32)*100000+Win!M32*1000+'Tot Manches'!M32</f>
        <v>1507076</v>
      </c>
      <c r="N32" s="25">
        <f>(2*Win!N32+Gelijk!N32)*100000+Win!N32*1000+'Tot Manches'!N32</f>
        <v>1607082</v>
      </c>
      <c r="O32" s="25">
        <f>(2*Win!O32+Gelijk!O32)*100000+Win!O32*1000+'Tot Manches'!O32</f>
        <v>1607082</v>
      </c>
      <c r="P32" s="25">
        <f>(2*Win!P32+Gelijk!P32)*100000+Win!P32*1000+'Tot Manches'!P32</f>
        <v>1808089</v>
      </c>
      <c r="Q32" s="25">
        <f>(2*Win!Q32+Gelijk!Q32)*100000+Win!Q32*1000+'Tot Manches'!Q32</f>
        <v>2009098</v>
      </c>
      <c r="R32" s="25">
        <f>(2*Win!R32+Gelijk!R32)*100000+Win!R32*1000+'Tot Manches'!R32</f>
        <v>2210105</v>
      </c>
      <c r="S32" s="25">
        <f>(2*Win!S32+Gelijk!S32)*100000+Win!S32*1000+'Tot Manches'!S32</f>
        <v>2411113</v>
      </c>
      <c r="T32" s="25">
        <f>(2*Win!T32+Gelijk!T32)*100000+Win!T32*1000+'Tot Manches'!T32</f>
        <v>2511119</v>
      </c>
      <c r="U32" s="25">
        <f>(2*Win!U32+Gelijk!U32)*100000+Win!U32*1000+'Tot Manches'!U32</f>
        <v>2712126</v>
      </c>
      <c r="V32" s="25">
        <f>(2*Win!V32+Gelijk!V32)*100000+Win!V32*1000+'Tot Manches'!V32</f>
        <v>2913133</v>
      </c>
      <c r="W32" s="25">
        <f>(2*Win!W32+Gelijk!W32)*100000+Win!W32*1000+'Tot Manches'!W32</f>
        <v>2913133</v>
      </c>
      <c r="X32" s="25">
        <f>(2*Win!X32+Gelijk!X32)*100000+Win!X32*1000+'Tot Manches'!X32</f>
        <v>3114142</v>
      </c>
      <c r="Y32" s="25">
        <f>(2*Win!Y32+Gelijk!Y32)*100000+Win!Y32*1000+'Tot Manches'!Y32</f>
        <v>3114145</v>
      </c>
      <c r="Z32" s="25">
        <f>(2*Win!Z32+Gelijk!Z32)*100000+Win!Z32*1000+'Tot Manches'!Z32</f>
        <v>3315152</v>
      </c>
      <c r="AA32" s="25">
        <f>(2*Win!AA32+Gelijk!AA32)*100000+Win!AA32*1000+'Tot Manches'!AA32</f>
        <v>3516159</v>
      </c>
      <c r="AB32" s="25">
        <f>(2*Win!AB32+Gelijk!AB32)*100000+Win!AB32*1000+'Tot Manches'!AB32</f>
        <v>3516159</v>
      </c>
    </row>
    <row r="33" spans="1:28" x14ac:dyDescent="0.25">
      <c r="A33" s="278"/>
      <c r="B33" s="24" t="str">
        <f>Uitslagen!B33</f>
        <v>DE RICO'S</v>
      </c>
      <c r="C33" s="64">
        <f>(2*Win!C33+Gelijk!C33)*100000+Win!C33*1000+'Tot Manches'!C33</f>
        <v>100006</v>
      </c>
      <c r="D33" s="25">
        <f>(2*Win!D33+Gelijk!D33)*100000+Win!D33*1000+'Tot Manches'!D33</f>
        <v>200012</v>
      </c>
      <c r="E33" s="25">
        <f>(2*Win!E33+Gelijk!E33)*100000+Win!E33*1000+'Tot Manches'!E33</f>
        <v>401020</v>
      </c>
      <c r="F33" s="25">
        <f>(2*Win!F33+Gelijk!F33)*100000+Win!F33*1000+'Tot Manches'!F33</f>
        <v>401025</v>
      </c>
      <c r="G33" s="25">
        <f>(2*Win!G33+Gelijk!G33)*100000+Win!G33*1000+'Tot Manches'!G33</f>
        <v>602033</v>
      </c>
      <c r="H33" s="25">
        <f>(2*Win!H33+Gelijk!H33)*100000+Win!H33*1000+'Tot Manches'!H33</f>
        <v>803042</v>
      </c>
      <c r="I33" s="25">
        <f>(2*Win!I33+Gelijk!I33)*100000+Win!I33*1000+'Tot Manches'!I33</f>
        <v>803047</v>
      </c>
      <c r="J33" s="25">
        <f>(2*Win!J33+Gelijk!J33)*100000+Win!J33*1000+'Tot Manches'!J33</f>
        <v>803047</v>
      </c>
      <c r="K33" s="25">
        <f>(2*Win!K33+Gelijk!K33)*100000+Win!K33*1000+'Tot Manches'!K33</f>
        <v>1004058</v>
      </c>
      <c r="L33" s="25">
        <f>(2*Win!L33+Gelijk!L33)*100000+Win!L33*1000+'Tot Manches'!L33</f>
        <v>1004063</v>
      </c>
      <c r="M33" s="25">
        <f>(2*Win!M33+Gelijk!M33)*100000+Win!M33*1000+'Tot Manches'!M33</f>
        <v>1004063</v>
      </c>
      <c r="N33" s="25">
        <f>(2*Win!N33+Gelijk!N33)*100000+Win!N33*1000+'Tot Manches'!N33</f>
        <v>1004067</v>
      </c>
      <c r="O33" s="25">
        <f>(2*Win!O33+Gelijk!O33)*100000+Win!O33*1000+'Tot Manches'!O33</f>
        <v>1004067</v>
      </c>
      <c r="P33" s="25">
        <f>(2*Win!P33+Gelijk!P33)*100000+Win!P33*1000+'Tot Manches'!P33</f>
        <v>1104073</v>
      </c>
      <c r="Q33" s="25">
        <f>(2*Win!Q33+Gelijk!Q33)*100000+Win!Q33*1000+'Tot Manches'!Q33</f>
        <v>1305080</v>
      </c>
      <c r="R33" s="25">
        <f>(2*Win!R33+Gelijk!R33)*100000+Win!R33*1000+'Tot Manches'!R33</f>
        <v>1506087</v>
      </c>
      <c r="S33" s="25">
        <f>(2*Win!S33+Gelijk!S33)*100000+Win!S33*1000+'Tot Manches'!S33</f>
        <v>1606093</v>
      </c>
      <c r="T33" s="25">
        <f>(2*Win!T33+Gelijk!T33)*100000+Win!T33*1000+'Tot Manches'!T33</f>
        <v>1807100</v>
      </c>
      <c r="U33" s="25">
        <f>(2*Win!U33+Gelijk!U33)*100000+Win!U33*1000+'Tot Manches'!U33</f>
        <v>2008108</v>
      </c>
      <c r="V33" s="25">
        <f>(2*Win!V33+Gelijk!V33)*100000+Win!V33*1000+'Tot Manches'!V33</f>
        <v>2108114</v>
      </c>
      <c r="W33" s="25">
        <f>(2*Win!W33+Gelijk!W33)*100000+Win!W33*1000+'Tot Manches'!W33</f>
        <v>2108114</v>
      </c>
      <c r="X33" s="25">
        <f>(2*Win!X33+Gelijk!X33)*100000+Win!X33*1000+'Tot Manches'!X33</f>
        <v>2309124</v>
      </c>
      <c r="Y33" s="25">
        <f>(2*Win!Y33+Gelijk!Y33)*100000+Win!Y33*1000+'Tot Manches'!Y33</f>
        <v>2409130</v>
      </c>
      <c r="Z33" s="25">
        <f>(2*Win!Z33+Gelijk!Z33)*100000+Win!Z33*1000+'Tot Manches'!Z33</f>
        <v>2409135</v>
      </c>
      <c r="AA33" s="25">
        <f>(2*Win!AA33+Gelijk!AA33)*100000+Win!AA33*1000+'Tot Manches'!AA33</f>
        <v>2509141</v>
      </c>
      <c r="AB33" s="25">
        <f>(2*Win!AB33+Gelijk!AB33)*100000+Win!AB33*1000+'Tot Manches'!AB33</f>
        <v>2509141</v>
      </c>
    </row>
    <row r="34" spans="1:28" x14ac:dyDescent="0.25">
      <c r="A34" s="278"/>
      <c r="B34" s="24" t="str">
        <f>Uitslagen!B34</f>
        <v>DE SLOEBERS 2</v>
      </c>
      <c r="C34" s="64">
        <f>(2*Win!C34+Gelijk!C34)*100000+Win!C34*1000+'Tot Manches'!C34</f>
        <v>201009</v>
      </c>
      <c r="D34" s="25">
        <f>(2*Win!D34+Gelijk!D34)*100000+Win!D34*1000+'Tot Manches'!D34</f>
        <v>201012</v>
      </c>
      <c r="E34" s="25">
        <f>(2*Win!E34+Gelijk!E34)*100000+Win!E34*1000+'Tot Manches'!E34</f>
        <v>402022</v>
      </c>
      <c r="F34" s="25">
        <f>(2*Win!F34+Gelijk!F34)*100000+Win!F34*1000+'Tot Manches'!F34</f>
        <v>402024</v>
      </c>
      <c r="G34" s="25">
        <f>(2*Win!G34+Gelijk!G34)*100000+Win!G34*1000+'Tot Manches'!G34</f>
        <v>603033</v>
      </c>
      <c r="H34" s="25">
        <f>(2*Win!H34+Gelijk!H34)*100000+Win!H34*1000+'Tot Manches'!H34</f>
        <v>603036</v>
      </c>
      <c r="I34" s="25">
        <f>(2*Win!I34+Gelijk!I34)*100000+Win!I34*1000+'Tot Manches'!I34</f>
        <v>804044</v>
      </c>
      <c r="J34" s="25">
        <f>(2*Win!J34+Gelijk!J34)*100000+Win!J34*1000+'Tot Manches'!J34</f>
        <v>804044</v>
      </c>
      <c r="K34" s="25">
        <f>(2*Win!K34+Gelijk!K34)*100000+Win!K34*1000+'Tot Manches'!K34</f>
        <v>1005051</v>
      </c>
      <c r="L34" s="25">
        <f>(2*Win!L34+Gelijk!L34)*100000+Win!L34*1000+'Tot Manches'!L34</f>
        <v>1005055</v>
      </c>
      <c r="M34" s="25">
        <f>(2*Win!M34+Gelijk!M34)*100000+Win!M34*1000+'Tot Manches'!M34</f>
        <v>1206063</v>
      </c>
      <c r="N34" s="25">
        <f>(2*Win!N34+Gelijk!N34)*100000+Win!N34*1000+'Tot Manches'!N34</f>
        <v>1206063</v>
      </c>
      <c r="O34" s="25">
        <f>(2*Win!O34+Gelijk!O34)*100000+Win!O34*1000+'Tot Manches'!O34</f>
        <v>1407071</v>
      </c>
      <c r="P34" s="25">
        <f>(2*Win!P34+Gelijk!P34)*100000+Win!P34*1000+'Tot Manches'!P34</f>
        <v>1608078</v>
      </c>
      <c r="Q34" s="25">
        <f>(2*Win!Q34+Gelijk!Q34)*100000+Win!Q34*1000+'Tot Manches'!Q34</f>
        <v>1608081</v>
      </c>
      <c r="R34" s="25">
        <f>(2*Win!R34+Gelijk!R34)*100000+Win!R34*1000+'Tot Manches'!R34</f>
        <v>1809090</v>
      </c>
      <c r="S34" s="25">
        <f>(2*Win!S34+Gelijk!S34)*100000+Win!S34*1000+'Tot Manches'!S34</f>
        <v>1809094</v>
      </c>
      <c r="T34" s="25">
        <f>(2*Win!T34+Gelijk!T34)*100000+Win!T34*1000+'Tot Manches'!T34</f>
        <v>1909100</v>
      </c>
      <c r="U34" s="25">
        <f>(2*Win!U34+Gelijk!U34)*100000+Win!U34*1000+'Tot Manches'!U34</f>
        <v>1909104</v>
      </c>
      <c r="V34" s="25">
        <f>(2*Win!V34+Gelijk!V34)*100000+Win!V34*1000+'Tot Manches'!V34</f>
        <v>2110111</v>
      </c>
      <c r="W34" s="25">
        <f>(2*Win!W34+Gelijk!W34)*100000+Win!W34*1000+'Tot Manches'!W34</f>
        <v>2110111</v>
      </c>
      <c r="X34" s="25">
        <f>(2*Win!X34+Gelijk!X34)*100000+Win!X34*1000+'Tot Manches'!X34</f>
        <v>2110115</v>
      </c>
      <c r="Y34" s="25">
        <f>(2*Win!Y34+Gelijk!Y34)*100000+Win!Y34*1000+'Tot Manches'!Y34</f>
        <v>2110118</v>
      </c>
      <c r="Z34" s="25">
        <f>(2*Win!Z34+Gelijk!Z34)*100000+Win!Z34*1000+'Tot Manches'!Z34</f>
        <v>2311125</v>
      </c>
      <c r="AA34" s="25">
        <f>(2*Win!AA34+Gelijk!AA34)*100000+Win!AA34*1000+'Tot Manches'!AA34</f>
        <v>2311125</v>
      </c>
      <c r="AB34" s="25">
        <f>(2*Win!AB34+Gelijk!AB34)*100000+Win!AB34*1000+'Tot Manches'!AB34</f>
        <v>2512132</v>
      </c>
    </row>
    <row r="35" spans="1:28" x14ac:dyDescent="0.25">
      <c r="A35" s="278"/>
      <c r="B35" s="24" t="str">
        <f>Uitslagen!B35</f>
        <v>DE ZES</v>
      </c>
      <c r="C35" s="64">
        <f>(2*Win!C35+Gelijk!C35)*100000+Win!C35*1000+'Tot Manches'!C35</f>
        <v>4</v>
      </c>
      <c r="D35" s="25">
        <f>(2*Win!D35+Gelijk!D35)*100000+Win!D35*1000+'Tot Manches'!D35</f>
        <v>100010</v>
      </c>
      <c r="E35" s="25">
        <f>(2*Win!E35+Gelijk!E35)*100000+Win!E35*1000+'Tot Manches'!E35</f>
        <v>301019</v>
      </c>
      <c r="F35" s="25">
        <f>(2*Win!F35+Gelijk!F35)*100000+Win!F35*1000+'Tot Manches'!F35</f>
        <v>502029</v>
      </c>
      <c r="G35" s="25">
        <f>(2*Win!G35+Gelijk!G35)*100000+Win!G35*1000+'Tot Manches'!G35</f>
        <v>602035</v>
      </c>
      <c r="H35" s="25">
        <f>(2*Win!H35+Gelijk!H35)*100000+Win!H35*1000+'Tot Manches'!H35</f>
        <v>803043</v>
      </c>
      <c r="I35" s="25">
        <f>(2*Win!I35+Gelijk!I35)*100000+Win!I35*1000+'Tot Manches'!I35</f>
        <v>1004053</v>
      </c>
      <c r="J35" s="25">
        <f>(2*Win!J35+Gelijk!J35)*100000+Win!J35*1000+'Tot Manches'!J35</f>
        <v>1004053</v>
      </c>
      <c r="K35" s="25">
        <f>(2*Win!K35+Gelijk!K35)*100000+Win!K35*1000+'Tot Manches'!K35</f>
        <v>1205060</v>
      </c>
      <c r="L35" s="25">
        <f>(2*Win!L35+Gelijk!L35)*100000+Win!L35*1000+'Tot Manches'!L35</f>
        <v>1406067</v>
      </c>
      <c r="M35" s="25">
        <f>(2*Win!M35+Gelijk!M35)*100000+Win!M35*1000+'Tot Manches'!M35</f>
        <v>1607074</v>
      </c>
      <c r="N35" s="25">
        <f>(2*Win!N35+Gelijk!N35)*100000+Win!N35*1000+'Tot Manches'!N35</f>
        <v>1808083</v>
      </c>
      <c r="O35" s="25">
        <f>(2*Win!O35+Gelijk!O35)*100000+Win!O35*1000+'Tot Manches'!O35</f>
        <v>1808083</v>
      </c>
      <c r="P35" s="25">
        <f>(2*Win!P35+Gelijk!P35)*100000+Win!P35*1000+'Tot Manches'!P35</f>
        <v>1808088</v>
      </c>
      <c r="Q35" s="25">
        <f>(2*Win!Q35+Gelijk!Q35)*100000+Win!Q35*1000+'Tot Manches'!Q35</f>
        <v>2009097</v>
      </c>
      <c r="R35" s="25">
        <f>(2*Win!R35+Gelijk!R35)*100000+Win!R35*1000+'Tot Manches'!R35</f>
        <v>2210105</v>
      </c>
      <c r="S35" s="25">
        <f>(2*Win!S35+Gelijk!S35)*100000+Win!S35*1000+'Tot Manches'!S35</f>
        <v>2411113</v>
      </c>
      <c r="T35" s="25">
        <f>(2*Win!T35+Gelijk!T35)*100000+Win!T35*1000+'Tot Manches'!T35</f>
        <v>2612121</v>
      </c>
      <c r="U35" s="25">
        <f>(2*Win!U35+Gelijk!U35)*100000+Win!U35*1000+'Tot Manches'!U35</f>
        <v>2813129</v>
      </c>
      <c r="V35" s="25">
        <f>(2*Win!V35+Gelijk!V35)*100000+Win!V35*1000+'Tot Manches'!V35</f>
        <v>3014136</v>
      </c>
      <c r="W35" s="25">
        <f>(2*Win!W35+Gelijk!W35)*100000+Win!W35*1000+'Tot Manches'!W35</f>
        <v>3014136</v>
      </c>
      <c r="X35" s="25">
        <f>(2*Win!X35+Gelijk!X35)*100000+Win!X35*1000+'Tot Manches'!X35</f>
        <v>3215144</v>
      </c>
      <c r="Y35" s="25">
        <f>(2*Win!Y35+Gelijk!Y35)*100000+Win!Y35*1000+'Tot Manches'!Y35</f>
        <v>3315150</v>
      </c>
      <c r="Z35" s="25">
        <f>(2*Win!Z35+Gelijk!Z35)*100000+Win!Z35*1000+'Tot Manches'!Z35</f>
        <v>3516157</v>
      </c>
      <c r="AA35" s="25">
        <f>(2*Win!AA35+Gelijk!AA35)*100000+Win!AA35*1000+'Tot Manches'!AA35</f>
        <v>3717167</v>
      </c>
      <c r="AB35" s="25">
        <f>(2*Win!AB35+Gelijk!AB35)*100000+Win!AB35*1000+'Tot Manches'!AB35</f>
        <v>3717167</v>
      </c>
    </row>
    <row r="36" spans="1:28" x14ac:dyDescent="0.25">
      <c r="A36" s="278"/>
      <c r="B36" s="24" t="str">
        <f>Uitslagen!B36</f>
        <v>DEN TIGHEL 2</v>
      </c>
      <c r="C36" s="64">
        <f>(2*Win!C36+Gelijk!C36)*100000+Win!C36*1000+'Tot Manches'!C36</f>
        <v>5</v>
      </c>
      <c r="D36" s="25">
        <f>(2*Win!D36+Gelijk!D36)*100000+Win!D36*1000+'Tot Manches'!D36</f>
        <v>100011</v>
      </c>
      <c r="E36" s="25">
        <f>(2*Win!E36+Gelijk!E36)*100000+Win!E36*1000+'Tot Manches'!E36</f>
        <v>100016</v>
      </c>
      <c r="F36" s="25">
        <f>(2*Win!F36+Gelijk!F36)*100000+Win!F36*1000+'Tot Manches'!F36</f>
        <v>200022</v>
      </c>
      <c r="G36" s="25">
        <f>(2*Win!G36+Gelijk!G36)*100000+Win!G36*1000+'Tot Manches'!G36</f>
        <v>300028</v>
      </c>
      <c r="H36" s="25">
        <f>(2*Win!H36+Gelijk!H36)*100000+Win!H36*1000+'Tot Manches'!H36</f>
        <v>300033</v>
      </c>
      <c r="I36" s="25">
        <f>(2*Win!I36+Gelijk!I36)*100000+Win!I36*1000+'Tot Manches'!I36</f>
        <v>400039</v>
      </c>
      <c r="J36" s="25">
        <f>(2*Win!J36+Gelijk!J36)*100000+Win!J36*1000+'Tot Manches'!J36</f>
        <v>400039</v>
      </c>
      <c r="K36" s="25">
        <f>(2*Win!K36+Gelijk!K36)*100000+Win!K36*1000+'Tot Manches'!K36</f>
        <v>400044</v>
      </c>
      <c r="L36" s="25">
        <f>(2*Win!L36+Gelijk!L36)*100000+Win!L36*1000+'Tot Manches'!L36</f>
        <v>601052</v>
      </c>
      <c r="M36" s="25">
        <f>(2*Win!M36+Gelijk!M36)*100000+Win!M36*1000+'Tot Manches'!M36</f>
        <v>601052</v>
      </c>
      <c r="N36" s="25">
        <f>(2*Win!N36+Gelijk!N36)*100000+Win!N36*1000+'Tot Manches'!N36</f>
        <v>701058</v>
      </c>
      <c r="O36" s="25">
        <f>(2*Win!O36+Gelijk!O36)*100000+Win!O36*1000+'Tot Manches'!O36</f>
        <v>701062</v>
      </c>
      <c r="P36" s="25">
        <f>(2*Win!P36+Gelijk!P36)*100000+Win!P36*1000+'Tot Manches'!P36</f>
        <v>701066</v>
      </c>
      <c r="Q36" s="25">
        <f>(2*Win!Q36+Gelijk!Q36)*100000+Win!Q36*1000+'Tot Manches'!Q36</f>
        <v>701071</v>
      </c>
      <c r="R36" s="25">
        <f>(2*Win!R36+Gelijk!R36)*100000+Win!R36*1000+'Tot Manches'!R36</f>
        <v>801077</v>
      </c>
      <c r="S36" s="25">
        <f>(2*Win!S36+Gelijk!S36)*100000+Win!S36*1000+'Tot Manches'!S36</f>
        <v>901083</v>
      </c>
      <c r="T36" s="25">
        <f>(2*Win!T36+Gelijk!T36)*100000+Win!T36*1000+'Tot Manches'!T36</f>
        <v>901087</v>
      </c>
      <c r="U36" s="25">
        <f>(2*Win!U36+Gelijk!U36)*100000+Win!U36*1000+'Tot Manches'!U36</f>
        <v>901092</v>
      </c>
      <c r="V36" s="25">
        <f>(2*Win!V36+Gelijk!V36)*100000+Win!V36*1000+'Tot Manches'!V36</f>
        <v>901097</v>
      </c>
      <c r="W36" s="25">
        <f>(2*Win!W36+Gelijk!W36)*100000+Win!W36*1000+'Tot Manches'!W36</f>
        <v>901097</v>
      </c>
      <c r="X36" s="25">
        <f>(2*Win!X36+Gelijk!X36)*100000+Win!X36*1000+'Tot Manches'!X36</f>
        <v>901102</v>
      </c>
      <c r="Y36" s="25">
        <f>(2*Win!Y36+Gelijk!Y36)*100000+Win!Y36*1000+'Tot Manches'!Y36</f>
        <v>901106</v>
      </c>
      <c r="Z36" s="25">
        <f>(2*Win!Z36+Gelijk!Z36)*100000+Win!Z36*1000+'Tot Manches'!Z36</f>
        <v>901106</v>
      </c>
      <c r="AA36" s="25">
        <f>(2*Win!AA36+Gelijk!AA36)*100000+Win!AA36*1000+'Tot Manches'!AA36</f>
        <v>901110</v>
      </c>
      <c r="AB36" s="25">
        <f>(2*Win!AB36+Gelijk!AB36)*100000+Win!AB36*1000+'Tot Manches'!AB36</f>
        <v>901115</v>
      </c>
    </row>
    <row r="37" spans="1:28" x14ac:dyDescent="0.25">
      <c r="A37" s="278"/>
      <c r="B37" s="24" t="str">
        <f>Uitslagen!B37</f>
        <v>HET ZANDHOF 2</v>
      </c>
      <c r="C37" s="25">
        <f>(2*Win!C37+Gelijk!C37)*100000+Win!C37*1000+'Tot Manches'!C37</f>
        <v>100006</v>
      </c>
      <c r="D37" s="25">
        <f>(2*Win!D37+Gelijk!D37)*100000+Win!D37*1000+'Tot Manches'!D37</f>
        <v>100010</v>
      </c>
      <c r="E37" s="25">
        <f>(2*Win!E37+Gelijk!E37)*100000+Win!E37*1000+'Tot Manches'!E37</f>
        <v>100014</v>
      </c>
      <c r="F37" s="25">
        <f>(2*Win!F37+Gelijk!F37)*100000+Win!F37*1000+'Tot Manches'!F37</f>
        <v>200020</v>
      </c>
      <c r="G37" s="25">
        <f>(2*Win!G37+Gelijk!G37)*100000+Win!G37*1000+'Tot Manches'!G37</f>
        <v>401028</v>
      </c>
      <c r="H37" s="25">
        <f>(2*Win!H37+Gelijk!H37)*100000+Win!H37*1000+'Tot Manches'!H37</f>
        <v>401032</v>
      </c>
      <c r="I37" s="25">
        <f>(2*Win!I37+Gelijk!I37)*100000+Win!I37*1000+'Tot Manches'!I37</f>
        <v>501038</v>
      </c>
      <c r="J37" s="25">
        <f>(2*Win!J37+Gelijk!J37)*100000+Win!J37*1000+'Tot Manches'!J37</f>
        <v>501038</v>
      </c>
      <c r="K37" s="25">
        <f>(2*Win!K37+Gelijk!K37)*100000+Win!K37*1000+'Tot Manches'!K37</f>
        <v>501041</v>
      </c>
      <c r="L37" s="25">
        <f>(2*Win!L37+Gelijk!L37)*100000+Win!L37*1000+'Tot Manches'!L37</f>
        <v>702048</v>
      </c>
      <c r="M37" s="25">
        <f>(2*Win!M37+Gelijk!M37)*100000+Win!M37*1000+'Tot Manches'!M37</f>
        <v>702052</v>
      </c>
      <c r="N37" s="25">
        <f>(2*Win!N37+Gelijk!N37)*100000+Win!N37*1000+'Tot Manches'!N37</f>
        <v>802058</v>
      </c>
      <c r="O37" s="25">
        <f>(2*Win!O37+Gelijk!O37)*100000+Win!O37*1000+'Tot Manches'!O37</f>
        <v>802058</v>
      </c>
      <c r="P37" s="25">
        <f>(2*Win!P37+Gelijk!P37)*100000+Win!P37*1000+'Tot Manches'!P37</f>
        <v>802062</v>
      </c>
      <c r="Q37" s="25">
        <f>(2*Win!Q37+Gelijk!Q37)*100000+Win!Q37*1000+'Tot Manches'!Q37</f>
        <v>902068</v>
      </c>
      <c r="R37" s="25">
        <f>(2*Win!R37+Gelijk!R37)*100000+Win!R37*1000+'Tot Manches'!R37</f>
        <v>902073</v>
      </c>
      <c r="S37" s="25">
        <f>(2*Win!S37+Gelijk!S37)*100000+Win!S37*1000+'Tot Manches'!S37</f>
        <v>1103080</v>
      </c>
      <c r="T37" s="25">
        <f>(2*Win!T37+Gelijk!T37)*100000+Win!T37*1000+'Tot Manches'!T37</f>
        <v>1304087</v>
      </c>
      <c r="U37" s="25">
        <f>(2*Win!U37+Gelijk!U37)*100000+Win!U37*1000+'Tot Manches'!U37</f>
        <v>1304091</v>
      </c>
      <c r="V37" s="25">
        <f>(2*Win!V37+Gelijk!V37)*100000+Win!V37*1000+'Tot Manches'!V37</f>
        <v>1505099</v>
      </c>
      <c r="W37" s="25">
        <f>(2*Win!W37+Gelijk!W37)*100000+Win!W37*1000+'Tot Manches'!W37</f>
        <v>1505099</v>
      </c>
      <c r="X37" s="25">
        <f>(2*Win!X37+Gelijk!X37)*100000+Win!X37*1000+'Tot Manches'!X37</f>
        <v>1505102</v>
      </c>
      <c r="Y37" s="25">
        <f>(2*Win!Y37+Gelijk!Y37)*100000+Win!Y37*1000+'Tot Manches'!Y37</f>
        <v>1706111</v>
      </c>
      <c r="Z37" s="25">
        <f>(2*Win!Z37+Gelijk!Z37)*100000+Win!Z37*1000+'Tot Manches'!Z37</f>
        <v>1706116</v>
      </c>
      <c r="AA37" s="25">
        <f>(2*Win!AA37+Gelijk!AA37)*100000+Win!AA37*1000+'Tot Manches'!AA37</f>
        <v>1907124</v>
      </c>
      <c r="AB37" s="25">
        <f>(2*Win!AB37+Gelijk!AB37)*100000+Win!AB37*1000+'Tot Manches'!AB37</f>
        <v>1907124</v>
      </c>
    </row>
    <row r="38" spans="1:28" x14ac:dyDescent="0.25">
      <c r="A38" s="278"/>
      <c r="B38" s="24" t="str">
        <f>Uitslagen!B38</f>
        <v>KALFORT SPORTIF 4</v>
      </c>
      <c r="C38" s="25">
        <f>(2*Win!C38+Gelijk!C38)*100000+Win!C38*1000+'Tot Manches'!C38</f>
        <v>100006</v>
      </c>
      <c r="D38" s="25">
        <f>(2*Win!D38+Gelijk!D38)*100000+Win!D38*1000+'Tot Manches'!D38</f>
        <v>200012</v>
      </c>
      <c r="E38" s="25">
        <f>(2*Win!E38+Gelijk!E38)*100000+Win!E38*1000+'Tot Manches'!E38</f>
        <v>300018</v>
      </c>
      <c r="F38" s="25">
        <f>(2*Win!F38+Gelijk!F38)*100000+Win!F38*1000+'Tot Manches'!F38</f>
        <v>400024</v>
      </c>
      <c r="G38" s="25">
        <f>(2*Win!G38+Gelijk!G38)*100000+Win!G38*1000+'Tot Manches'!G38</f>
        <v>400028</v>
      </c>
      <c r="H38" s="25">
        <f>(2*Win!H38+Gelijk!H38)*100000+Win!H38*1000+'Tot Manches'!H38</f>
        <v>500034</v>
      </c>
      <c r="I38" s="25">
        <f>(2*Win!I38+Gelijk!I38)*100000+Win!I38*1000+'Tot Manches'!I38</f>
        <v>600040</v>
      </c>
      <c r="J38" s="25">
        <f>(2*Win!J38+Gelijk!J38)*100000+Win!J38*1000+'Tot Manches'!J38</f>
        <v>600040</v>
      </c>
      <c r="K38" s="25">
        <f>(2*Win!K38+Gelijk!K38)*100000+Win!K38*1000+'Tot Manches'!K38</f>
        <v>600045</v>
      </c>
      <c r="L38" s="25">
        <f>(2*Win!L38+Gelijk!L38)*100000+Win!L38*1000+'Tot Manches'!L38</f>
        <v>600049</v>
      </c>
      <c r="M38" s="25">
        <f>(2*Win!M38+Gelijk!M38)*100000+Win!M38*1000+'Tot Manches'!M38</f>
        <v>801056</v>
      </c>
      <c r="N38" s="25">
        <f>(2*Win!N38+Gelijk!N38)*100000+Win!N38*1000+'Tot Manches'!N38</f>
        <v>801056</v>
      </c>
      <c r="O38" s="25">
        <f>(2*Win!O38+Gelijk!O38)*100000+Win!O38*1000+'Tot Manches'!O38</f>
        <v>801060</v>
      </c>
      <c r="P38" s="25">
        <f>(2*Win!P38+Gelijk!P38)*100000+Win!P38*1000+'Tot Manches'!P38</f>
        <v>901066</v>
      </c>
      <c r="Q38" s="25">
        <f>(2*Win!Q38+Gelijk!Q38)*100000+Win!Q38*1000+'Tot Manches'!Q38</f>
        <v>901069</v>
      </c>
      <c r="R38" s="25">
        <f>(2*Win!R38+Gelijk!R38)*100000+Win!R38*1000+'Tot Manches'!R38</f>
        <v>1102078</v>
      </c>
      <c r="S38" s="25">
        <f>(2*Win!S38+Gelijk!S38)*100000+Win!S38*1000+'Tot Manches'!S38</f>
        <v>1303087</v>
      </c>
      <c r="T38" s="25">
        <f>(2*Win!T38+Gelijk!T38)*100000+Win!T38*1000+'Tot Manches'!T38</f>
        <v>1403093</v>
      </c>
      <c r="U38" s="25">
        <f>(2*Win!U38+Gelijk!U38)*100000+Win!U38*1000+'Tot Manches'!U38</f>
        <v>1604100</v>
      </c>
      <c r="V38" s="25">
        <f>(2*Win!V38+Gelijk!V38)*100000+Win!V38*1000+'Tot Manches'!V38</f>
        <v>1604104</v>
      </c>
      <c r="W38" s="25">
        <f>(2*Win!W38+Gelijk!W38)*100000+Win!W38*1000+'Tot Manches'!W38</f>
        <v>1604104</v>
      </c>
      <c r="X38" s="25">
        <f>(2*Win!X38+Gelijk!X38)*100000+Win!X38*1000+'Tot Manches'!X38</f>
        <v>1805112</v>
      </c>
      <c r="Y38" s="25">
        <f>(2*Win!Y38+Gelijk!Y38)*100000+Win!Y38*1000+'Tot Manches'!Y38</f>
        <v>2006120</v>
      </c>
      <c r="Z38" s="25">
        <f>(2*Win!Z38+Gelijk!Z38)*100000+Win!Z38*1000+'Tot Manches'!Z38</f>
        <v>2006124</v>
      </c>
      <c r="AA38" s="25">
        <f>(2*Win!AA38+Gelijk!AA38)*100000+Win!AA38*1000+'Tot Manches'!AA38</f>
        <v>2006124</v>
      </c>
      <c r="AB38" s="25">
        <f>(2*Win!AB38+Gelijk!AB38)*100000+Win!AB38*1000+'Tot Manches'!AB38</f>
        <v>2207131</v>
      </c>
    </row>
    <row r="39" spans="1:28" x14ac:dyDescent="0.25">
      <c r="A39" s="278"/>
      <c r="B39" s="24" t="str">
        <f>Uitslagen!B39</f>
        <v>ONDER DEN TOREN</v>
      </c>
      <c r="C39" s="25">
        <f>(2*Win!C39+Gelijk!C39)*100000+Win!C39*1000+'Tot Manches'!C39</f>
        <v>201007</v>
      </c>
      <c r="D39" s="25">
        <f>(2*Win!D39+Gelijk!D39)*100000+Win!D39*1000+'Tot Manches'!D39</f>
        <v>201010</v>
      </c>
      <c r="E39" s="25">
        <f>(2*Win!E39+Gelijk!E39)*100000+Win!E39*1000+'Tot Manches'!E39</f>
        <v>301016</v>
      </c>
      <c r="F39" s="25">
        <f>(2*Win!F39+Gelijk!F39)*100000+Win!F39*1000+'Tot Manches'!F39</f>
        <v>401022</v>
      </c>
      <c r="G39" s="25">
        <f>(2*Win!G39+Gelijk!G39)*100000+Win!G39*1000+'Tot Manches'!G39</f>
        <v>401025</v>
      </c>
      <c r="H39" s="25">
        <f>(2*Win!H39+Gelijk!H39)*100000+Win!H39*1000+'Tot Manches'!H39</f>
        <v>501031</v>
      </c>
      <c r="I39" s="25">
        <f>(2*Win!I39+Gelijk!I39)*100000+Win!I39*1000+'Tot Manches'!I39</f>
        <v>501033</v>
      </c>
      <c r="J39" s="25">
        <f>(2*Win!J39+Gelijk!J39)*100000+Win!J39*1000+'Tot Manches'!J39</f>
        <v>501033</v>
      </c>
      <c r="K39" s="25">
        <f>(2*Win!K39+Gelijk!K39)*100000+Win!K39*1000+'Tot Manches'!K39</f>
        <v>501038</v>
      </c>
      <c r="L39" s="25">
        <f>(2*Win!L39+Gelijk!L39)*100000+Win!L39*1000+'Tot Manches'!L39</f>
        <v>702046</v>
      </c>
      <c r="M39" s="25">
        <f>(2*Win!M39+Gelijk!M39)*100000+Win!M39*1000+'Tot Manches'!M39</f>
        <v>702049</v>
      </c>
      <c r="N39" s="25">
        <f>(2*Win!N39+Gelijk!N39)*100000+Win!N39*1000+'Tot Manches'!N39</f>
        <v>903057</v>
      </c>
      <c r="O39" s="25">
        <f>(2*Win!O39+Gelijk!O39)*100000+Win!O39*1000+'Tot Manches'!O39</f>
        <v>903057</v>
      </c>
      <c r="P39" s="25">
        <f>(2*Win!P39+Gelijk!P39)*100000+Win!P39*1000+'Tot Manches'!P39</f>
        <v>1104065</v>
      </c>
      <c r="Q39" s="25">
        <f>(2*Win!Q39+Gelijk!Q39)*100000+Win!Q39*1000+'Tot Manches'!Q39</f>
        <v>1104069</v>
      </c>
      <c r="R39" s="25">
        <f>(2*Win!R39+Gelijk!R39)*100000+Win!R39*1000+'Tot Manches'!R39</f>
        <v>1104072</v>
      </c>
      <c r="S39" s="25">
        <f>(2*Win!S39+Gelijk!S39)*100000+Win!S39*1000+'Tot Manches'!S39</f>
        <v>1104077</v>
      </c>
      <c r="T39" s="25">
        <f>(2*Win!T39+Gelijk!T39)*100000+Win!T39*1000+'Tot Manches'!T39</f>
        <v>1204083</v>
      </c>
      <c r="U39" s="25">
        <f>(2*Win!U39+Gelijk!U39)*100000+Win!U39*1000+'Tot Manches'!U39</f>
        <v>1405092</v>
      </c>
      <c r="V39" s="25">
        <f>(2*Win!V39+Gelijk!V39)*100000+Win!V39*1000+'Tot Manches'!V39</f>
        <v>1405097</v>
      </c>
      <c r="W39" s="25">
        <f>(2*Win!W39+Gelijk!W39)*100000+Win!W39*1000+'Tot Manches'!W39</f>
        <v>1405097</v>
      </c>
      <c r="X39" s="25">
        <f>(2*Win!X39+Gelijk!X39)*100000+Win!X39*1000+'Tot Manches'!X39</f>
        <v>1405100</v>
      </c>
      <c r="Y39" s="25">
        <f>(2*Win!Y39+Gelijk!Y39)*100000+Win!Y39*1000+'Tot Manches'!Y39</f>
        <v>1606107</v>
      </c>
      <c r="Z39" s="25">
        <f>(2*Win!Z39+Gelijk!Z39)*100000+Win!Z39*1000+'Tot Manches'!Z39</f>
        <v>1606111</v>
      </c>
      <c r="AA39" s="25">
        <f>(2*Win!AA39+Gelijk!AA39)*100000+Win!AA39*1000+'Tot Manches'!AA39</f>
        <v>1706117</v>
      </c>
      <c r="AB39" s="25">
        <f>(2*Win!AB39+Gelijk!AB39)*100000+Win!AB39*1000+'Tot Manches'!AB39</f>
        <v>1706117</v>
      </c>
    </row>
    <row r="40" spans="1:28" x14ac:dyDescent="0.25">
      <c r="A40" s="278"/>
      <c r="B40" s="24" t="str">
        <f>Uitslagen!B40</f>
        <v>PLAZA 2</v>
      </c>
      <c r="C40" s="25">
        <f>(2*Win!C40+Gelijk!C40)*100000+Win!C40*1000+'Tot Manches'!C40</f>
        <v>201007</v>
      </c>
      <c r="D40" s="25">
        <f>(2*Win!D40+Gelijk!D40)*100000+Win!D40*1000+'Tot Manches'!D40</f>
        <v>402016</v>
      </c>
      <c r="E40" s="25">
        <f>(2*Win!E40+Gelijk!E40)*100000+Win!E40*1000+'Tot Manches'!E40</f>
        <v>603023</v>
      </c>
      <c r="F40" s="25">
        <f>(2*Win!F40+Gelijk!F40)*100000+Win!F40*1000+'Tot Manches'!F40</f>
        <v>804030</v>
      </c>
      <c r="G40" s="25">
        <f>(2*Win!G40+Gelijk!G40)*100000+Win!G40*1000+'Tot Manches'!G40</f>
        <v>904036</v>
      </c>
      <c r="H40" s="25">
        <f>(2*Win!H40+Gelijk!H40)*100000+Win!H40*1000+'Tot Manches'!H40</f>
        <v>1004042</v>
      </c>
      <c r="I40" s="25">
        <f>(2*Win!I40+Gelijk!I40)*100000+Win!I40*1000+'Tot Manches'!I40</f>
        <v>1104048</v>
      </c>
      <c r="J40" s="25">
        <f>(2*Win!J40+Gelijk!J40)*100000+Win!J40*1000+'Tot Manches'!J40</f>
        <v>1104048</v>
      </c>
      <c r="K40" s="25">
        <f>(2*Win!K40+Gelijk!K40)*100000+Win!K40*1000+'Tot Manches'!K40</f>
        <v>1305057</v>
      </c>
      <c r="L40" s="25">
        <f>(2*Win!L40+Gelijk!L40)*100000+Win!L40*1000+'Tot Manches'!L40</f>
        <v>1506065</v>
      </c>
      <c r="M40" s="25">
        <f>(2*Win!M40+Gelijk!M40)*100000+Win!M40*1000+'Tot Manches'!M40</f>
        <v>1506070</v>
      </c>
      <c r="N40" s="25">
        <f>(2*Win!N40+Gelijk!N40)*100000+Win!N40*1000+'Tot Manches'!N40</f>
        <v>1606076</v>
      </c>
      <c r="O40" s="25">
        <f>(2*Win!O40+Gelijk!O40)*100000+Win!O40*1000+'Tot Manches'!O40</f>
        <v>1606076</v>
      </c>
      <c r="P40" s="25">
        <f>(2*Win!P40+Gelijk!P40)*100000+Win!P40*1000+'Tot Manches'!P40</f>
        <v>1807086</v>
      </c>
      <c r="Q40" s="25">
        <f>(2*Win!Q40+Gelijk!Q40)*100000+Win!Q40*1000+'Tot Manches'!Q40</f>
        <v>2008094</v>
      </c>
      <c r="R40" s="25">
        <f>(2*Win!R40+Gelijk!R40)*100000+Win!R40*1000+'Tot Manches'!R40</f>
        <v>2008099</v>
      </c>
      <c r="S40" s="25">
        <f>(2*Win!S40+Gelijk!S40)*100000+Win!S40*1000+'Tot Manches'!S40</f>
        <v>2108105</v>
      </c>
      <c r="T40" s="25">
        <f>(2*Win!T40+Gelijk!T40)*100000+Win!T40*1000+'Tot Manches'!T40</f>
        <v>2309113</v>
      </c>
      <c r="U40" s="25">
        <f>(2*Win!U40+Gelijk!U40)*100000+Win!U40*1000+'Tot Manches'!U40</f>
        <v>2309118</v>
      </c>
      <c r="V40" s="25">
        <f>(2*Win!V40+Gelijk!V40)*100000+Win!V40*1000+'Tot Manches'!V40</f>
        <v>2510125</v>
      </c>
      <c r="W40" s="25">
        <f>(2*Win!W40+Gelijk!W40)*100000+Win!W40*1000+'Tot Manches'!W40</f>
        <v>2510125</v>
      </c>
      <c r="X40" s="25">
        <f>(2*Win!X40+Gelijk!X40)*100000+Win!X40*1000+'Tot Manches'!X40</f>
        <v>2711134</v>
      </c>
      <c r="Y40" s="25">
        <f>(2*Win!Y40+Gelijk!Y40)*100000+Win!Y40*1000+'Tot Manches'!Y40</f>
        <v>2912143</v>
      </c>
      <c r="Z40" s="25">
        <f>(2*Win!Z40+Gelijk!Z40)*100000+Win!Z40*1000+'Tot Manches'!Z40</f>
        <v>2912148</v>
      </c>
      <c r="AA40" s="25">
        <f>(2*Win!AA40+Gelijk!AA40)*100000+Win!AA40*1000+'Tot Manches'!AA40</f>
        <v>3113158</v>
      </c>
      <c r="AB40" s="25">
        <f>(2*Win!AB40+Gelijk!AB40)*100000+Win!AB40*1000+'Tot Manches'!AB40</f>
        <v>3113158</v>
      </c>
    </row>
    <row r="41" spans="1:28" x14ac:dyDescent="0.25">
      <c r="A41" s="278"/>
      <c r="B41" s="24" t="str">
        <f>Uitslagen!B41</f>
        <v>SPORTIFKE 2</v>
      </c>
      <c r="C41" s="25">
        <f>(2*Win!C41+Gelijk!C41)*100000+Win!C41*1000+'Tot Manches'!C41</f>
        <v>100006</v>
      </c>
      <c r="D41" s="25">
        <f>(2*Win!D41+Gelijk!D41)*100000+Win!D41*1000+'Tot Manches'!D41</f>
        <v>100011</v>
      </c>
      <c r="E41" s="25">
        <f>(2*Win!E41+Gelijk!E41)*100000+Win!E41*1000+'Tot Manches'!E41</f>
        <v>100014</v>
      </c>
      <c r="F41" s="25">
        <f>(2*Win!F41+Gelijk!F41)*100000+Win!F41*1000+'Tot Manches'!F41</f>
        <v>200020</v>
      </c>
      <c r="G41" s="25">
        <f>(2*Win!G41+Gelijk!G41)*100000+Win!G41*1000+'Tot Manches'!G41</f>
        <v>200024</v>
      </c>
      <c r="H41" s="25">
        <f>(2*Win!H41+Gelijk!H41)*100000+Win!H41*1000+'Tot Manches'!H41</f>
        <v>300030</v>
      </c>
      <c r="I41" s="25">
        <f>(2*Win!I41+Gelijk!I41)*100000+Win!I41*1000+'Tot Manches'!I41</f>
        <v>300034</v>
      </c>
      <c r="J41" s="25">
        <f>(2*Win!J41+Gelijk!J41)*100000+Win!J41*1000+'Tot Manches'!J41</f>
        <v>300034</v>
      </c>
      <c r="K41" s="25">
        <f>(2*Win!K41+Gelijk!K41)*100000+Win!K41*1000+'Tot Manches'!K41</f>
        <v>501041</v>
      </c>
      <c r="L41" s="25">
        <f>(2*Win!L41+Gelijk!L41)*100000+Win!L41*1000+'Tot Manches'!L41</f>
        <v>501045</v>
      </c>
      <c r="M41" s="25">
        <f>(2*Win!M41+Gelijk!M41)*100000+Win!M41*1000+'Tot Manches'!M41</f>
        <v>501045</v>
      </c>
      <c r="N41" s="25">
        <f>(2*Win!N41+Gelijk!N41)*100000+Win!N41*1000+'Tot Manches'!N41</f>
        <v>601051</v>
      </c>
      <c r="O41" s="25">
        <f>(2*Win!O41+Gelijk!O41)*100000+Win!O41*1000+'Tot Manches'!O41</f>
        <v>802059</v>
      </c>
      <c r="P41" s="25">
        <f>(2*Win!P41+Gelijk!P41)*100000+Win!P41*1000+'Tot Manches'!P41</f>
        <v>1003067</v>
      </c>
      <c r="Q41" s="25">
        <f>(2*Win!Q41+Gelijk!Q41)*100000+Win!Q41*1000+'Tot Manches'!Q41</f>
        <v>1204074</v>
      </c>
      <c r="R41" s="25">
        <f>(2*Win!R41+Gelijk!R41)*100000+Win!R41*1000+'Tot Manches'!R41</f>
        <v>1204078</v>
      </c>
      <c r="S41" s="25">
        <f>(2*Win!S41+Gelijk!S41)*100000+Win!S41*1000+'Tot Manches'!S41</f>
        <v>1204082</v>
      </c>
      <c r="T41" s="25">
        <f>(2*Win!T41+Gelijk!T41)*100000+Win!T41*1000+'Tot Manches'!T41</f>
        <v>1204087</v>
      </c>
      <c r="U41" s="25">
        <f>(2*Win!U41+Gelijk!U41)*100000+Win!U41*1000+'Tot Manches'!U41</f>
        <v>1204090</v>
      </c>
      <c r="V41" s="25">
        <f>(2*Win!V41+Gelijk!V41)*100000+Win!V41*1000+'Tot Manches'!V41</f>
        <v>1204095</v>
      </c>
      <c r="W41" s="25">
        <f>(2*Win!W41+Gelijk!W41)*100000+Win!W41*1000+'Tot Manches'!W41</f>
        <v>1204095</v>
      </c>
      <c r="X41" s="25">
        <f>(2*Win!X41+Gelijk!X41)*100000+Win!X41*1000+'Tot Manches'!X41</f>
        <v>1405102</v>
      </c>
      <c r="Y41" s="25">
        <f>(2*Win!Y41+Gelijk!Y41)*100000+Win!Y41*1000+'Tot Manches'!Y41</f>
        <v>1405107</v>
      </c>
      <c r="Z41" s="25">
        <f>(2*Win!Z41+Gelijk!Z41)*100000+Win!Z41*1000+'Tot Manches'!Z41</f>
        <v>1405107</v>
      </c>
      <c r="AA41" s="25">
        <f>(2*Win!AA41+Gelijk!AA41)*100000+Win!AA41*1000+'Tot Manches'!AA41</f>
        <v>1405109</v>
      </c>
      <c r="AB41" s="25">
        <f>(2*Win!AB41+Gelijk!AB41)*100000+Win!AB41*1000+'Tot Manches'!AB41</f>
        <v>1405114</v>
      </c>
    </row>
    <row r="42" spans="1:28" x14ac:dyDescent="0.25">
      <c r="A42" s="278"/>
      <c r="B42" s="24" t="str">
        <f>Uitslagen!B42</f>
        <v>TEN DORPE 3</v>
      </c>
      <c r="C42" s="25">
        <f>(2*Win!C42+Gelijk!C42)*100000+Win!C42*1000+'Tot Manches'!C42</f>
        <v>5</v>
      </c>
      <c r="D42" s="25">
        <f>(2*Win!D42+Gelijk!D42)*100000+Win!D42*1000+'Tot Manches'!D42</f>
        <v>201012</v>
      </c>
      <c r="E42" s="25">
        <f>(2*Win!E42+Gelijk!E42)*100000+Win!E42*1000+'Tot Manches'!E42</f>
        <v>201014</v>
      </c>
      <c r="F42" s="25">
        <f>(2*Win!F42+Gelijk!F42)*100000+Win!F42*1000+'Tot Manches'!F42</f>
        <v>301020</v>
      </c>
      <c r="G42" s="25">
        <f>(2*Win!G42+Gelijk!G42)*100000+Win!G42*1000+'Tot Manches'!G42</f>
        <v>301024</v>
      </c>
      <c r="H42" s="25">
        <f>(2*Win!H42+Gelijk!H42)*100000+Win!H42*1000+'Tot Manches'!H42</f>
        <v>401030</v>
      </c>
      <c r="I42" s="25">
        <f>(2*Win!I42+Gelijk!I42)*100000+Win!I42*1000+'Tot Manches'!I42</f>
        <v>401033</v>
      </c>
      <c r="J42" s="25">
        <f>(2*Win!J42+Gelijk!J42)*100000+Win!J42*1000+'Tot Manches'!J42</f>
        <v>401033</v>
      </c>
      <c r="K42" s="25">
        <f>(2*Win!K42+Gelijk!K42)*100000+Win!K42*1000+'Tot Manches'!K42</f>
        <v>401034</v>
      </c>
      <c r="L42" s="25">
        <f>(2*Win!L42+Gelijk!L42)*100000+Win!L42*1000+'Tot Manches'!L42</f>
        <v>401036</v>
      </c>
      <c r="M42" s="25">
        <f>(2*Win!M42+Gelijk!M42)*100000+Win!M42*1000+'Tot Manches'!M42</f>
        <v>401041</v>
      </c>
      <c r="N42" s="25">
        <f>(2*Win!N42+Gelijk!N42)*100000+Win!N42*1000+'Tot Manches'!N42</f>
        <v>401044</v>
      </c>
      <c r="O42" s="25">
        <f>(2*Win!O42+Gelijk!O42)*100000+Win!O42*1000+'Tot Manches'!O42</f>
        <v>401044</v>
      </c>
      <c r="P42" s="25">
        <f>(2*Win!P42+Gelijk!P42)*100000+Win!P42*1000+'Tot Manches'!P42</f>
        <v>401046</v>
      </c>
      <c r="Q42" s="25">
        <f>(2*Win!Q42+Gelijk!Q42)*100000+Win!Q42*1000+'Tot Manches'!Q42</f>
        <v>401051</v>
      </c>
      <c r="R42" s="25">
        <f>(2*Win!R42+Gelijk!R42)*100000+Win!R42*1000+'Tot Manches'!R42</f>
        <v>401054</v>
      </c>
      <c r="S42" s="25">
        <f>(2*Win!S42+Gelijk!S42)*100000+Win!S42*1000+'Tot Manches'!S42</f>
        <v>501060</v>
      </c>
      <c r="T42" s="25">
        <f>(2*Win!T42+Gelijk!T42)*100000+Win!T42*1000+'Tot Manches'!T42</f>
        <v>501065</v>
      </c>
      <c r="U42" s="25">
        <f>(2*Win!U42+Gelijk!U42)*100000+Win!U42*1000+'Tot Manches'!U42</f>
        <v>501068</v>
      </c>
      <c r="V42" s="25">
        <f>(2*Win!V42+Gelijk!V42)*100000+Win!V42*1000+'Tot Manches'!V42</f>
        <v>501073</v>
      </c>
      <c r="W42" s="25">
        <f>(2*Win!W42+Gelijk!W42)*100000+Win!W42*1000+'Tot Manches'!W42</f>
        <v>501073</v>
      </c>
      <c r="X42" s="25">
        <f>(2*Win!X42+Gelijk!X42)*100000+Win!X42*1000+'Tot Manches'!X42</f>
        <v>501075</v>
      </c>
      <c r="Y42" s="25">
        <f>(2*Win!Y42+Gelijk!Y42)*100000+Win!Y42*1000+'Tot Manches'!Y42</f>
        <v>501076</v>
      </c>
      <c r="Z42" s="25">
        <f>(2*Win!Z42+Gelijk!Z42)*100000+Win!Z42*1000+'Tot Manches'!Z42</f>
        <v>702084</v>
      </c>
      <c r="AA42" s="25">
        <f>(2*Win!AA42+Gelijk!AA42)*100000+Win!AA42*1000+'Tot Manches'!AA42</f>
        <v>702086</v>
      </c>
      <c r="AB42" s="25">
        <f>(2*Win!AB42+Gelijk!AB42)*100000+Win!AB42*1000+'Tot Manches'!AB42</f>
        <v>702086</v>
      </c>
    </row>
    <row r="43" spans="1:28"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2.75" customHeight="1" x14ac:dyDescent="0.25">
      <c r="A44" s="278" t="str">
        <f>Uitslagen!A44</f>
        <v>3e Reeks</v>
      </c>
      <c r="B44" s="24" t="str">
        <f>Uitslagen!B44</f>
        <v>BILJARTVRIENDEN 2</v>
      </c>
      <c r="C44" s="25">
        <f>(2*Win!C44+Gelijk!C44)*100000+Win!C44*1000+'Tot Manches'!C44</f>
        <v>3</v>
      </c>
      <c r="D44" s="25">
        <f>(2*Win!D44+Gelijk!D44)*100000+Win!D44*1000+'Tot Manches'!D44</f>
        <v>8</v>
      </c>
      <c r="E44" s="25">
        <f>(2*Win!E44+Gelijk!E44)*100000+Win!E44*1000+'Tot Manches'!E44</f>
        <v>13</v>
      </c>
      <c r="F44" s="25">
        <f>(2*Win!F44+Gelijk!F44)*100000+Win!F44*1000+'Tot Manches'!F44</f>
        <v>18</v>
      </c>
      <c r="G44" s="25">
        <f>(2*Win!G44+Gelijk!G44)*100000+Win!G44*1000+'Tot Manches'!G44</f>
        <v>23</v>
      </c>
      <c r="H44" s="25">
        <f>(2*Win!H44+Gelijk!H44)*100000+Win!H44*1000+'Tot Manches'!H44</f>
        <v>100029</v>
      </c>
      <c r="I44" s="25">
        <f>(2*Win!I44+Gelijk!I44)*100000+Win!I44*1000+'Tot Manches'!I44</f>
        <v>200035</v>
      </c>
      <c r="J44" s="25">
        <f>(2*Win!J44+Gelijk!J44)*100000+Win!J44*1000+'Tot Manches'!J44</f>
        <v>200035</v>
      </c>
      <c r="K44" s="25">
        <f>(2*Win!K44+Gelijk!K44)*100000+Win!K44*1000+'Tot Manches'!K44</f>
        <v>300041</v>
      </c>
      <c r="L44" s="25">
        <f>(2*Win!L44+Gelijk!L44)*100000+Win!L44*1000+'Tot Manches'!L44</f>
        <v>501048</v>
      </c>
      <c r="M44" s="25">
        <f>(2*Win!M44+Gelijk!M44)*100000+Win!M44*1000+'Tot Manches'!M44</f>
        <v>501053</v>
      </c>
      <c r="N44" s="25">
        <f>(2*Win!N44+Gelijk!N44)*100000+Win!N44*1000+'Tot Manches'!N44</f>
        <v>501056</v>
      </c>
      <c r="O44" s="25">
        <f>(2*Win!O44+Gelijk!O44)*100000+Win!O44*1000+'Tot Manches'!O44</f>
        <v>501056</v>
      </c>
      <c r="P44" s="25">
        <f>(2*Win!P44+Gelijk!P44)*100000+Win!P44*1000+'Tot Manches'!P44</f>
        <v>501061</v>
      </c>
      <c r="Q44" s="25">
        <f>(2*Win!Q44+Gelijk!Q44)*100000+Win!Q44*1000+'Tot Manches'!Q44</f>
        <v>601067</v>
      </c>
      <c r="R44" s="25">
        <f>(2*Win!R44+Gelijk!R44)*100000+Win!R44*1000+'Tot Manches'!R44</f>
        <v>802074</v>
      </c>
      <c r="S44" s="25">
        <f>(2*Win!S44+Gelijk!S44)*100000+Win!S44*1000+'Tot Manches'!S44</f>
        <v>802077</v>
      </c>
      <c r="T44" s="25">
        <f>(2*Win!T44+Gelijk!T44)*100000+Win!T44*1000+'Tot Manches'!T44</f>
        <v>802081</v>
      </c>
      <c r="U44" s="25">
        <f>(2*Win!U44+Gelijk!U44)*100000+Win!U44*1000+'Tot Manches'!U44</f>
        <v>902087</v>
      </c>
      <c r="V44" s="25">
        <f>(2*Win!V44+Gelijk!V44)*100000+Win!V44*1000+'Tot Manches'!V44</f>
        <v>902090</v>
      </c>
      <c r="W44" s="25">
        <f>(2*Win!W44+Gelijk!W44)*100000+Win!W44*1000+'Tot Manches'!W44</f>
        <v>902090</v>
      </c>
      <c r="X44" s="25">
        <f>(2*Win!X44+Gelijk!X44)*100000+Win!X44*1000+'Tot Manches'!X44</f>
        <v>902093</v>
      </c>
      <c r="Y44" s="25">
        <f>(2*Win!Y44+Gelijk!Y44)*100000+Win!Y44*1000+'Tot Manches'!Y44</f>
        <v>1103100</v>
      </c>
      <c r="Z44" s="25">
        <f>(2*Win!Z44+Gelijk!Z44)*100000+Win!Z44*1000+'Tot Manches'!Z44</f>
        <v>1103105</v>
      </c>
      <c r="AA44" s="25">
        <f>(2*Win!AA44+Gelijk!AA44)*100000+Win!AA44*1000+'Tot Manches'!AA44</f>
        <v>1103108</v>
      </c>
      <c r="AB44" s="25">
        <f>(2*Win!AB44+Gelijk!AB44)*100000+Win!AB44*1000+'Tot Manches'!AB44</f>
        <v>1103108</v>
      </c>
    </row>
    <row r="45" spans="1:28" x14ac:dyDescent="0.25">
      <c r="A45" s="278"/>
      <c r="B45" s="24" t="str">
        <f>Uitslagen!B45</f>
        <v>BLACK BOYS 4</v>
      </c>
      <c r="C45" s="25">
        <f>(2*Win!C45+Gelijk!C45)*100000+Win!C45*1000+'Tot Manches'!C45</f>
        <v>201009</v>
      </c>
      <c r="D45" s="25">
        <f>(2*Win!D45+Gelijk!D45)*100000+Win!D45*1000+'Tot Manches'!D45</f>
        <v>402019</v>
      </c>
      <c r="E45" s="25">
        <f>(2*Win!E45+Gelijk!E45)*100000+Win!E45*1000+'Tot Manches'!E45</f>
        <v>603028</v>
      </c>
      <c r="F45" s="25">
        <f>(2*Win!F45+Gelijk!F45)*100000+Win!F45*1000+'Tot Manches'!F45</f>
        <v>603033</v>
      </c>
      <c r="G45" s="25">
        <f>(2*Win!G45+Gelijk!G45)*100000+Win!G45*1000+'Tot Manches'!G45</f>
        <v>804043</v>
      </c>
      <c r="H45" s="25">
        <f>(2*Win!H45+Gelijk!H45)*100000+Win!H45*1000+'Tot Manches'!H45</f>
        <v>1005052</v>
      </c>
      <c r="I45" s="25">
        <f>(2*Win!I45+Gelijk!I45)*100000+Win!I45*1000+'Tot Manches'!I45</f>
        <v>1206062</v>
      </c>
      <c r="J45" s="25">
        <f>(2*Win!J45+Gelijk!J45)*100000+Win!J45*1000+'Tot Manches'!J45</f>
        <v>1206062</v>
      </c>
      <c r="K45" s="25">
        <f>(2*Win!K45+Gelijk!K45)*100000+Win!K45*1000+'Tot Manches'!K45</f>
        <v>1407069</v>
      </c>
      <c r="L45" s="25">
        <f>(2*Win!L45+Gelijk!L45)*100000+Win!L45*1000+'Tot Manches'!L45</f>
        <v>1608077</v>
      </c>
      <c r="M45" s="25">
        <f>(2*Win!M45+Gelijk!M45)*100000+Win!M45*1000+'Tot Manches'!M45</f>
        <v>1809085</v>
      </c>
      <c r="N45" s="25">
        <f>(2*Win!N45+Gelijk!N45)*100000+Win!N45*1000+'Tot Manches'!N45</f>
        <v>2010092</v>
      </c>
      <c r="O45" s="25">
        <f>(2*Win!O45+Gelijk!O45)*100000+Win!O45*1000+'Tot Manches'!O45</f>
        <v>2010092</v>
      </c>
      <c r="P45" s="25">
        <f>(2*Win!P45+Gelijk!P45)*100000+Win!P45*1000+'Tot Manches'!P45</f>
        <v>2211099</v>
      </c>
      <c r="Q45" s="25">
        <f>(2*Win!Q45+Gelijk!Q45)*100000+Win!Q45*1000+'Tot Manches'!Q45</f>
        <v>2412107</v>
      </c>
      <c r="R45" s="25">
        <f>(2*Win!R45+Gelijk!R45)*100000+Win!R45*1000+'Tot Manches'!R45</f>
        <v>2613115</v>
      </c>
      <c r="S45" s="25">
        <f>(2*Win!S45+Gelijk!S45)*100000+Win!S45*1000+'Tot Manches'!S45</f>
        <v>2814126</v>
      </c>
      <c r="T45" s="25">
        <f>(2*Win!T45+Gelijk!T45)*100000+Win!T45*1000+'Tot Manches'!T45</f>
        <v>3015137</v>
      </c>
      <c r="U45" s="25">
        <f>(2*Win!U45+Gelijk!U45)*100000+Win!U45*1000+'Tot Manches'!U45</f>
        <v>3216146</v>
      </c>
      <c r="V45" s="25">
        <f>(2*Win!V45+Gelijk!V45)*100000+Win!V45*1000+'Tot Manches'!V45</f>
        <v>3417155</v>
      </c>
      <c r="W45" s="25">
        <f>(2*Win!W45+Gelijk!W45)*100000+Win!W45*1000+'Tot Manches'!W45</f>
        <v>3417155</v>
      </c>
      <c r="X45" s="25">
        <f>(2*Win!X45+Gelijk!X45)*100000+Win!X45*1000+'Tot Manches'!X45</f>
        <v>3618163</v>
      </c>
      <c r="Y45" s="25">
        <f>(2*Win!Y45+Gelijk!Y45)*100000+Win!Y45*1000+'Tot Manches'!Y45</f>
        <v>3819170</v>
      </c>
      <c r="Z45" s="25">
        <f>(2*Win!Z45+Gelijk!Z45)*100000+Win!Z45*1000+'Tot Manches'!Z45</f>
        <v>4020179</v>
      </c>
      <c r="AA45" s="25">
        <f>(2*Win!AA45+Gelijk!AA45)*100000+Win!AA45*1000+'Tot Manches'!AA45</f>
        <v>4120185</v>
      </c>
      <c r="AB45" s="25">
        <f>(2*Win!AB45+Gelijk!AB45)*100000+Win!AB45*1000+'Tot Manches'!AB45</f>
        <v>4120185</v>
      </c>
    </row>
    <row r="46" spans="1:28" x14ac:dyDescent="0.25">
      <c r="A46" s="278"/>
      <c r="B46" s="24" t="str">
        <f>Uitslagen!B46</f>
        <v>D'AA POST</v>
      </c>
      <c r="C46" s="25">
        <f>(2*Win!C46+Gelijk!C46)*100000+Win!C46*1000+'Tot Manches'!C46</f>
        <v>100006</v>
      </c>
      <c r="D46" s="25">
        <f>(2*Win!D46+Gelijk!D46)*100000+Win!D46*1000+'Tot Manches'!D46</f>
        <v>100009</v>
      </c>
      <c r="E46" s="25">
        <f>(2*Win!E46+Gelijk!E46)*100000+Win!E46*1000+'Tot Manches'!E46</f>
        <v>100014</v>
      </c>
      <c r="F46" s="25">
        <f>(2*Win!F46+Gelijk!F46)*100000+Win!F46*1000+'Tot Manches'!F46</f>
        <v>301021</v>
      </c>
      <c r="G46" s="25">
        <f>(2*Win!G46+Gelijk!G46)*100000+Win!G46*1000+'Tot Manches'!G46</f>
        <v>502029</v>
      </c>
      <c r="H46" s="25">
        <f>(2*Win!H46+Gelijk!H46)*100000+Win!H46*1000+'Tot Manches'!H46</f>
        <v>502032</v>
      </c>
      <c r="I46" s="25">
        <f>(2*Win!I46+Gelijk!I46)*100000+Win!I46*1000+'Tot Manches'!I46</f>
        <v>703042</v>
      </c>
      <c r="J46" s="25">
        <f>(2*Win!J46+Gelijk!J46)*100000+Win!J46*1000+'Tot Manches'!J46</f>
        <v>703042</v>
      </c>
      <c r="K46" s="25">
        <f>(2*Win!K46+Gelijk!K46)*100000+Win!K46*1000+'Tot Manches'!K46</f>
        <v>904053</v>
      </c>
      <c r="L46" s="25">
        <f>(2*Win!L46+Gelijk!L46)*100000+Win!L46*1000+'Tot Manches'!L46</f>
        <v>1004059</v>
      </c>
      <c r="M46" s="25">
        <f>(2*Win!M46+Gelijk!M46)*100000+Win!M46*1000+'Tot Manches'!M46</f>
        <v>1205067</v>
      </c>
      <c r="N46" s="25">
        <f>(2*Win!N46+Gelijk!N46)*100000+Win!N46*1000+'Tot Manches'!N46</f>
        <v>1406076</v>
      </c>
      <c r="O46" s="25">
        <f>(2*Win!O46+Gelijk!O46)*100000+Win!O46*1000+'Tot Manches'!O46</f>
        <v>1406076</v>
      </c>
      <c r="P46" s="25">
        <f>(2*Win!P46+Gelijk!P46)*100000+Win!P46*1000+'Tot Manches'!P46</f>
        <v>1406081</v>
      </c>
      <c r="Q46" s="25">
        <f>(2*Win!Q46+Gelijk!Q46)*100000+Win!Q46*1000+'Tot Manches'!Q46</f>
        <v>1506087</v>
      </c>
      <c r="R46" s="25">
        <f>(2*Win!R46+Gelijk!R46)*100000+Win!R46*1000+'Tot Manches'!R46</f>
        <v>1707095</v>
      </c>
      <c r="S46" s="25">
        <f>(2*Win!S46+Gelijk!S46)*100000+Win!S46*1000+'Tot Manches'!S46</f>
        <v>1807101</v>
      </c>
      <c r="T46" s="25">
        <f>(2*Win!T46+Gelijk!T46)*100000+Win!T46*1000+'Tot Manches'!T46</f>
        <v>1807105</v>
      </c>
      <c r="U46" s="25">
        <f>(2*Win!U46+Gelijk!U46)*100000+Win!U46*1000+'Tot Manches'!U46</f>
        <v>1807108</v>
      </c>
      <c r="V46" s="25">
        <f>(2*Win!V46+Gelijk!V46)*100000+Win!V46*1000+'Tot Manches'!V46</f>
        <v>2008117</v>
      </c>
      <c r="W46" s="25">
        <f>(2*Win!W46+Gelijk!W46)*100000+Win!W46*1000+'Tot Manches'!W46</f>
        <v>2008117</v>
      </c>
      <c r="X46" s="25">
        <f>(2*Win!X46+Gelijk!X46)*100000+Win!X46*1000+'Tot Manches'!X46</f>
        <v>2209127</v>
      </c>
      <c r="Y46" s="25">
        <f>(2*Win!Y46+Gelijk!Y46)*100000+Win!Y46*1000+'Tot Manches'!Y46</f>
        <v>2410134</v>
      </c>
      <c r="Z46" s="25">
        <f>(2*Win!Z46+Gelijk!Z46)*100000+Win!Z46*1000+'Tot Manches'!Z46</f>
        <v>2410137</v>
      </c>
      <c r="AA46" s="25">
        <f>(2*Win!AA46+Gelijk!AA46)*100000+Win!AA46*1000+'Tot Manches'!AA46</f>
        <v>2611146</v>
      </c>
      <c r="AB46" s="25">
        <f>(2*Win!AB46+Gelijk!AB46)*100000+Win!AB46*1000+'Tot Manches'!AB46</f>
        <v>2611146</v>
      </c>
    </row>
    <row r="47" spans="1:28" x14ac:dyDescent="0.25">
      <c r="A47" s="278"/>
      <c r="B47" s="24" t="str">
        <f>Uitslagen!B47</f>
        <v>DE PLEZANTE HOEK</v>
      </c>
      <c r="C47" s="25">
        <f>(2*Win!C47+Gelijk!C47)*100000+Win!C47*1000+'Tot Manches'!C47</f>
        <v>3</v>
      </c>
      <c r="D47" s="25">
        <f>(2*Win!D47+Gelijk!D47)*100000+Win!D47*1000+'Tot Manches'!D47</f>
        <v>6</v>
      </c>
      <c r="E47" s="25">
        <f>(2*Win!E47+Gelijk!E47)*100000+Win!E47*1000+'Tot Manches'!E47</f>
        <v>201013</v>
      </c>
      <c r="F47" s="25">
        <f>(2*Win!F47+Gelijk!F47)*100000+Win!F47*1000+'Tot Manches'!F47</f>
        <v>402021</v>
      </c>
      <c r="G47" s="25">
        <f>(2*Win!G47+Gelijk!G47)*100000+Win!G47*1000+'Tot Manches'!G47</f>
        <v>402023</v>
      </c>
      <c r="H47" s="25">
        <f>(2*Win!H47+Gelijk!H47)*100000+Win!H47*1000+'Tot Manches'!H47</f>
        <v>402027</v>
      </c>
      <c r="I47" s="25">
        <f>(2*Win!I47+Gelijk!I47)*100000+Win!I47*1000+'Tot Manches'!I47</f>
        <v>402031</v>
      </c>
      <c r="J47" s="25">
        <f>(2*Win!J47+Gelijk!J47)*100000+Win!J47*1000+'Tot Manches'!J47</f>
        <v>402031</v>
      </c>
      <c r="K47" s="25">
        <f>(2*Win!K47+Gelijk!K47)*100000+Win!K47*1000+'Tot Manches'!K47</f>
        <v>402032</v>
      </c>
      <c r="L47" s="25">
        <f>(2*Win!L47+Gelijk!L47)*100000+Win!L47*1000+'Tot Manches'!L47</f>
        <v>402037</v>
      </c>
      <c r="M47" s="25">
        <f>(2*Win!M47+Gelijk!M47)*100000+Win!M47*1000+'Tot Manches'!M47</f>
        <v>402039</v>
      </c>
      <c r="N47" s="25">
        <f>(2*Win!N47+Gelijk!N47)*100000+Win!N47*1000+'Tot Manches'!N47</f>
        <v>402040</v>
      </c>
      <c r="O47" s="25">
        <f>(2*Win!O47+Gelijk!O47)*100000+Win!O47*1000+'Tot Manches'!O47</f>
        <v>402040</v>
      </c>
      <c r="P47" s="25">
        <f>(2*Win!P47+Gelijk!P47)*100000+Win!P47*1000+'Tot Manches'!P47</f>
        <v>402044</v>
      </c>
      <c r="Q47" s="25">
        <f>(2*Win!Q47+Gelijk!Q47)*100000+Win!Q47*1000+'Tot Manches'!Q47</f>
        <v>402047</v>
      </c>
      <c r="R47" s="25">
        <f>(2*Win!R47+Gelijk!R47)*100000+Win!R47*1000+'Tot Manches'!R47</f>
        <v>402052</v>
      </c>
      <c r="S47" s="25">
        <f>(2*Win!S47+Gelijk!S47)*100000+Win!S47*1000+'Tot Manches'!S47</f>
        <v>402057</v>
      </c>
      <c r="T47" s="25">
        <f>(2*Win!T47+Gelijk!T47)*100000+Win!T47*1000+'Tot Manches'!T47</f>
        <v>402058</v>
      </c>
      <c r="U47" s="25">
        <f>(2*Win!U47+Gelijk!U47)*100000+Win!U47*1000+'Tot Manches'!U47</f>
        <v>402059</v>
      </c>
      <c r="V47" s="25">
        <f>(2*Win!V47+Gelijk!V47)*100000+Win!V47*1000+'Tot Manches'!V47</f>
        <v>402062</v>
      </c>
      <c r="W47" s="25">
        <f>(2*Win!W47+Gelijk!W47)*100000+Win!W47*1000+'Tot Manches'!W47</f>
        <v>402062</v>
      </c>
      <c r="X47" s="25">
        <f>(2*Win!X47+Gelijk!X47)*100000+Win!X47*1000+'Tot Manches'!X47</f>
        <v>402064</v>
      </c>
      <c r="Y47" s="25">
        <f>(2*Win!Y47+Gelijk!Y47)*100000+Win!Y47*1000+'Tot Manches'!Y47</f>
        <v>402069</v>
      </c>
      <c r="Z47" s="25">
        <f>(2*Win!Z47+Gelijk!Z47)*100000+Win!Z47*1000+'Tot Manches'!Z47</f>
        <v>502075</v>
      </c>
      <c r="AA47" s="25">
        <f>(2*Win!AA47+Gelijk!AA47)*100000+Win!AA47*1000+'Tot Manches'!AA47</f>
        <v>502078</v>
      </c>
      <c r="AB47" s="25">
        <f>(2*Win!AB47+Gelijk!AB47)*100000+Win!AB47*1000+'Tot Manches'!AB47</f>
        <v>502078</v>
      </c>
    </row>
    <row r="48" spans="1:28" x14ac:dyDescent="0.25">
      <c r="A48" s="278"/>
      <c r="B48" s="24" t="str">
        <f>Uitslagen!B48</f>
        <v>DUVELBOYS</v>
      </c>
      <c r="C48" s="25">
        <f>(2*Win!C48+Gelijk!C48)*100000+Win!C48*1000+'Tot Manches'!C48</f>
        <v>201009</v>
      </c>
      <c r="D48" s="25">
        <f>(2*Win!D48+Gelijk!D48)*100000+Win!D48*1000+'Tot Manches'!D48</f>
        <v>201014</v>
      </c>
      <c r="E48" s="25">
        <f>(2*Win!E48+Gelijk!E48)*100000+Win!E48*1000+'Tot Manches'!E48</f>
        <v>201017</v>
      </c>
      <c r="F48" s="25">
        <f>(2*Win!F48+Gelijk!F48)*100000+Win!F48*1000+'Tot Manches'!F48</f>
        <v>201022</v>
      </c>
      <c r="G48" s="25">
        <f>(2*Win!G48+Gelijk!G48)*100000+Win!G48*1000+'Tot Manches'!G48</f>
        <v>301028</v>
      </c>
      <c r="H48" s="25">
        <f>(2*Win!H48+Gelijk!H48)*100000+Win!H48*1000+'Tot Manches'!H48</f>
        <v>401034</v>
      </c>
      <c r="I48" s="25">
        <f>(2*Win!I48+Gelijk!I48)*100000+Win!I48*1000+'Tot Manches'!I48</f>
        <v>602042</v>
      </c>
      <c r="J48" s="25">
        <f>(2*Win!J48+Gelijk!J48)*100000+Win!J48*1000+'Tot Manches'!J48</f>
        <v>602042</v>
      </c>
      <c r="K48" s="25">
        <f>(2*Win!K48+Gelijk!K48)*100000+Win!K48*1000+'Tot Manches'!K48</f>
        <v>803050</v>
      </c>
      <c r="L48" s="25">
        <f>(2*Win!L48+Gelijk!L48)*100000+Win!L48*1000+'Tot Manches'!L48</f>
        <v>1004057</v>
      </c>
      <c r="M48" s="25">
        <f>(2*Win!M48+Gelijk!M48)*100000+Win!M48*1000+'Tot Manches'!M48</f>
        <v>1004059</v>
      </c>
      <c r="N48" s="25">
        <f>(2*Win!N48+Gelijk!N48)*100000+Win!N48*1000+'Tot Manches'!N48</f>
        <v>1004064</v>
      </c>
      <c r="O48" s="25">
        <f>(2*Win!O48+Gelijk!O48)*100000+Win!O48*1000+'Tot Manches'!O48</f>
        <v>1004064</v>
      </c>
      <c r="P48" s="25">
        <f>(2*Win!P48+Gelijk!P48)*100000+Win!P48*1000+'Tot Manches'!P48</f>
        <v>1205072</v>
      </c>
      <c r="Q48" s="25">
        <f>(2*Win!Q48+Gelijk!Q48)*100000+Win!Q48*1000+'Tot Manches'!Q48</f>
        <v>1205077</v>
      </c>
      <c r="R48" s="25">
        <f>(2*Win!R48+Gelijk!R48)*100000+Win!R48*1000+'Tot Manches'!R48</f>
        <v>1205082</v>
      </c>
      <c r="S48" s="25">
        <f>(2*Win!S48+Gelijk!S48)*100000+Win!S48*1000+'Tot Manches'!S48</f>
        <v>1305088</v>
      </c>
      <c r="T48" s="25">
        <f>(2*Win!T48+Gelijk!T48)*100000+Win!T48*1000+'Tot Manches'!T48</f>
        <v>1506096</v>
      </c>
      <c r="U48" s="25">
        <f>(2*Win!U48+Gelijk!U48)*100000+Win!U48*1000+'Tot Manches'!U48</f>
        <v>1606102</v>
      </c>
      <c r="V48" s="25">
        <f>(2*Win!V48+Gelijk!V48)*100000+Win!V48*1000+'Tot Manches'!V48</f>
        <v>1807109</v>
      </c>
      <c r="W48" s="25">
        <f>(2*Win!W48+Gelijk!W48)*100000+Win!W48*1000+'Tot Manches'!W48</f>
        <v>1807109</v>
      </c>
      <c r="X48" s="25">
        <f>(2*Win!X48+Gelijk!X48)*100000+Win!X48*1000+'Tot Manches'!X48</f>
        <v>2008119</v>
      </c>
      <c r="Y48" s="25">
        <f>(2*Win!Y48+Gelijk!Y48)*100000+Win!Y48*1000+'Tot Manches'!Y48</f>
        <v>2008121</v>
      </c>
      <c r="Z48" s="25">
        <f>(2*Win!Z48+Gelijk!Z48)*100000+Win!Z48*1000+'Tot Manches'!Z48</f>
        <v>2108127</v>
      </c>
      <c r="AA48" s="25">
        <f>(2*Win!AA48+Gelijk!AA48)*100000+Win!AA48*1000+'Tot Manches'!AA48</f>
        <v>2208133</v>
      </c>
      <c r="AB48" s="25">
        <f>(2*Win!AB48+Gelijk!AB48)*100000+Win!AB48*1000+'Tot Manches'!AB48</f>
        <v>2208133</v>
      </c>
    </row>
    <row r="49" spans="1:28" x14ac:dyDescent="0.25">
      <c r="A49" s="278"/>
      <c r="B49" s="24" t="str">
        <f>Uitslagen!B49</f>
        <v>FAUSSE KEU</v>
      </c>
      <c r="C49" s="25">
        <f>(2*Win!C49+Gelijk!C49)*100000+Win!C49*1000+'Tot Manches'!C49</f>
        <v>201009</v>
      </c>
      <c r="D49" s="25">
        <f>(2*Win!D49+Gelijk!D49)*100000+Win!D49*1000+'Tot Manches'!D49</f>
        <v>402016</v>
      </c>
      <c r="E49" s="25">
        <f>(2*Win!E49+Gelijk!E49)*100000+Win!E49*1000+'Tot Manches'!E49</f>
        <v>402021</v>
      </c>
      <c r="F49" s="25">
        <f>(2*Win!F49+Gelijk!F49)*100000+Win!F49*1000+'Tot Manches'!F49</f>
        <v>402022</v>
      </c>
      <c r="G49" s="25">
        <f>(2*Win!G49+Gelijk!G49)*100000+Win!G49*1000+'Tot Manches'!G49</f>
        <v>402026</v>
      </c>
      <c r="H49" s="25">
        <f>(2*Win!H49+Gelijk!H49)*100000+Win!H49*1000+'Tot Manches'!H49</f>
        <v>502032</v>
      </c>
      <c r="I49" s="25">
        <f>(2*Win!I49+Gelijk!I49)*100000+Win!I49*1000+'Tot Manches'!I49</f>
        <v>502036</v>
      </c>
      <c r="J49" s="25">
        <f>(2*Win!J49+Gelijk!J49)*100000+Win!J49*1000+'Tot Manches'!J49</f>
        <v>502036</v>
      </c>
      <c r="K49" s="25">
        <f>(2*Win!K49+Gelijk!K49)*100000+Win!K49*1000+'Tot Manches'!K49</f>
        <v>502037</v>
      </c>
      <c r="L49" s="25">
        <f>(2*Win!L49+Gelijk!L49)*100000+Win!L49*1000+'Tot Manches'!L49</f>
        <v>602043</v>
      </c>
      <c r="M49" s="25">
        <f>(2*Win!M49+Gelijk!M49)*100000+Win!M49*1000+'Tot Manches'!M49</f>
        <v>602047</v>
      </c>
      <c r="N49" s="25">
        <f>(2*Win!N49+Gelijk!N49)*100000+Win!N49*1000+'Tot Manches'!N49</f>
        <v>602052</v>
      </c>
      <c r="O49" s="25">
        <f>(2*Win!O49+Gelijk!O49)*100000+Win!O49*1000+'Tot Manches'!O49</f>
        <v>602052</v>
      </c>
      <c r="P49" s="25">
        <f>(2*Win!P49+Gelijk!P49)*100000+Win!P49*1000+'Tot Manches'!P49</f>
        <v>702058</v>
      </c>
      <c r="Q49" s="25">
        <f>(2*Win!Q49+Gelijk!Q49)*100000+Win!Q49*1000+'Tot Manches'!Q49</f>
        <v>802064</v>
      </c>
      <c r="R49" s="25">
        <f>(2*Win!R49+Gelijk!R49)*100000+Win!R49*1000+'Tot Manches'!R49</f>
        <v>1003071</v>
      </c>
      <c r="S49" s="25">
        <f>(2*Win!S49+Gelijk!S49)*100000+Win!S49*1000+'Tot Manches'!S49</f>
        <v>1003076</v>
      </c>
      <c r="T49" s="25">
        <f>(2*Win!T49+Gelijk!T49)*100000+Win!T49*1000+'Tot Manches'!T49</f>
        <v>1204084</v>
      </c>
      <c r="U49" s="25">
        <f>(2*Win!U49+Gelijk!U49)*100000+Win!U49*1000+'Tot Manches'!U49</f>
        <v>1304090</v>
      </c>
      <c r="V49" s="25">
        <f>(2*Win!V49+Gelijk!V49)*100000+Win!V49*1000+'Tot Manches'!V49</f>
        <v>1304095</v>
      </c>
      <c r="W49" s="25">
        <f>(2*Win!W49+Gelijk!W49)*100000+Win!W49*1000+'Tot Manches'!W49</f>
        <v>1304095</v>
      </c>
      <c r="X49" s="25">
        <f>(2*Win!X49+Gelijk!X49)*100000+Win!X49*1000+'Tot Manches'!X49</f>
        <v>1304100</v>
      </c>
      <c r="Y49" s="25">
        <f>(2*Win!Y49+Gelijk!Y49)*100000+Win!Y49*1000+'Tot Manches'!Y49</f>
        <v>1304104</v>
      </c>
      <c r="Z49" s="25">
        <f>(2*Win!Z49+Gelijk!Z49)*100000+Win!Z49*1000+'Tot Manches'!Z49</f>
        <v>1304107</v>
      </c>
      <c r="AA49" s="25">
        <f>(2*Win!AA49+Gelijk!AA49)*100000+Win!AA49*1000+'Tot Manches'!AA49</f>
        <v>1505114</v>
      </c>
      <c r="AB49" s="25">
        <f>(2*Win!AB49+Gelijk!AB49)*100000+Win!AB49*1000+'Tot Manches'!AB49</f>
        <v>1505114</v>
      </c>
    </row>
    <row r="50" spans="1:28" x14ac:dyDescent="0.25">
      <c r="A50" s="278"/>
      <c r="B50" s="24" t="str">
        <f>Uitslagen!B50</f>
        <v>HET WIEL 2</v>
      </c>
      <c r="C50" s="25">
        <f>(2*Win!C50+Gelijk!C50)*100000+Win!C50*1000+'Tot Manches'!C50</f>
        <v>100006</v>
      </c>
      <c r="D50" s="25">
        <f>(2*Win!D50+Gelijk!D50)*100000+Win!D50*1000+'Tot Manches'!D50</f>
        <v>100010</v>
      </c>
      <c r="E50" s="25">
        <f>(2*Win!E50+Gelijk!E50)*100000+Win!E50*1000+'Tot Manches'!E50</f>
        <v>301019</v>
      </c>
      <c r="F50" s="25">
        <f>(2*Win!F50+Gelijk!F50)*100000+Win!F50*1000+'Tot Manches'!F50</f>
        <v>502026</v>
      </c>
      <c r="G50" s="25">
        <f>(2*Win!G50+Gelijk!G50)*100000+Win!G50*1000+'Tot Manches'!G50</f>
        <v>703036</v>
      </c>
      <c r="H50" s="25">
        <f>(2*Win!H50+Gelijk!H50)*100000+Win!H50*1000+'Tot Manches'!H50</f>
        <v>803042</v>
      </c>
      <c r="I50" s="25">
        <f>(2*Win!I50+Gelijk!I50)*100000+Win!I50*1000+'Tot Manches'!I50</f>
        <v>803046</v>
      </c>
      <c r="J50" s="25">
        <f>(2*Win!J50+Gelijk!J50)*100000+Win!J50*1000+'Tot Manches'!J50</f>
        <v>803046</v>
      </c>
      <c r="K50" s="25">
        <f>(2*Win!K50+Gelijk!K50)*100000+Win!K50*1000+'Tot Manches'!K50</f>
        <v>1004054</v>
      </c>
      <c r="L50" s="25">
        <f>(2*Win!L50+Gelijk!L50)*100000+Win!L50*1000+'Tot Manches'!L50</f>
        <v>1205062</v>
      </c>
      <c r="M50" s="25">
        <f>(2*Win!M50+Gelijk!M50)*100000+Win!M50*1000+'Tot Manches'!M50</f>
        <v>1406069</v>
      </c>
      <c r="N50" s="25">
        <f>(2*Win!N50+Gelijk!N50)*100000+Win!N50*1000+'Tot Manches'!N50</f>
        <v>1607080</v>
      </c>
      <c r="O50" s="25">
        <f>(2*Win!O50+Gelijk!O50)*100000+Win!O50*1000+'Tot Manches'!O50</f>
        <v>1607080</v>
      </c>
      <c r="P50" s="25">
        <f>(2*Win!P50+Gelijk!P50)*100000+Win!P50*1000+'Tot Manches'!P50</f>
        <v>1808087</v>
      </c>
      <c r="Q50" s="25">
        <f>(2*Win!Q50+Gelijk!Q50)*100000+Win!Q50*1000+'Tot Manches'!Q50</f>
        <v>2009095</v>
      </c>
      <c r="R50" s="25">
        <f>(2*Win!R50+Gelijk!R50)*100000+Win!R50*1000+'Tot Manches'!R50</f>
        <v>2210102</v>
      </c>
      <c r="S50" s="25">
        <f>(2*Win!S50+Gelijk!S50)*100000+Win!S50*1000+'Tot Manches'!S50</f>
        <v>2210103</v>
      </c>
      <c r="T50" s="25">
        <f>(2*Win!T50+Gelijk!T50)*100000+Win!T50*1000+'Tot Manches'!T50</f>
        <v>2411111</v>
      </c>
      <c r="U50" s="25">
        <f>(2*Win!U50+Gelijk!U50)*100000+Win!U50*1000+'Tot Manches'!U50</f>
        <v>2511117</v>
      </c>
      <c r="V50" s="25">
        <f>(2*Win!V50+Gelijk!V50)*100000+Win!V50*1000+'Tot Manches'!V50</f>
        <v>2511121</v>
      </c>
      <c r="W50" s="25">
        <f>(2*Win!W50+Gelijk!W50)*100000+Win!W50*1000+'Tot Manches'!W50</f>
        <v>2511121</v>
      </c>
      <c r="X50" s="25">
        <f>(2*Win!X50+Gelijk!X50)*100000+Win!X50*1000+'Tot Manches'!X50</f>
        <v>2511126</v>
      </c>
      <c r="Y50" s="25">
        <f>(2*Win!Y50+Gelijk!Y50)*100000+Win!Y50*1000+'Tot Manches'!Y50</f>
        <v>2712134</v>
      </c>
      <c r="Z50" s="25">
        <f>(2*Win!Z50+Gelijk!Z50)*100000+Win!Z50*1000+'Tot Manches'!Z50</f>
        <v>2913141</v>
      </c>
      <c r="AA50" s="25">
        <f>(2*Win!AA50+Gelijk!AA50)*100000+Win!AA50*1000+'Tot Manches'!AA50</f>
        <v>3114150</v>
      </c>
      <c r="AB50" s="25">
        <f>(2*Win!AB50+Gelijk!AB50)*100000+Win!AB50*1000+'Tot Manches'!AB50</f>
        <v>3114150</v>
      </c>
    </row>
    <row r="51" spans="1:28" x14ac:dyDescent="0.25">
      <c r="A51" s="278"/>
      <c r="B51" s="24" t="str">
        <f>Uitslagen!B51</f>
        <v>KA 3</v>
      </c>
      <c r="C51" s="25">
        <f>(2*Win!C51+Gelijk!C51)*100000+Win!C51*1000+'Tot Manches'!C51</f>
        <v>3</v>
      </c>
      <c r="D51" s="25">
        <f>(2*Win!D51+Gelijk!D51)*100000+Win!D51*1000+'Tot Manches'!D51</f>
        <v>5</v>
      </c>
      <c r="E51" s="25">
        <f>(2*Win!E51+Gelijk!E51)*100000+Win!E51*1000+'Tot Manches'!E51</f>
        <v>7</v>
      </c>
      <c r="F51" s="25">
        <f>(2*Win!F51+Gelijk!F51)*100000+Win!F51*1000+'Tot Manches'!F51</f>
        <v>11</v>
      </c>
      <c r="G51" s="25">
        <f>(2*Win!G51+Gelijk!G51)*100000+Win!G51*1000+'Tot Manches'!G51</f>
        <v>100017</v>
      </c>
      <c r="H51" s="25">
        <f>(2*Win!H51+Gelijk!H51)*100000+Win!H51*1000+'Tot Manches'!H51</f>
        <v>100018</v>
      </c>
      <c r="I51" s="25">
        <f>(2*Win!I51+Gelijk!I51)*100000+Win!I51*1000+'Tot Manches'!I51</f>
        <v>100020</v>
      </c>
      <c r="J51" s="25">
        <f>(2*Win!J51+Gelijk!J51)*100000+Win!J51*1000+'Tot Manches'!J51</f>
        <v>100020</v>
      </c>
      <c r="K51" s="25">
        <f>(2*Win!K51+Gelijk!K51)*100000+Win!K51*1000+'Tot Manches'!K51</f>
        <v>200026</v>
      </c>
      <c r="L51" s="25">
        <f>(2*Win!L51+Gelijk!L51)*100000+Win!L51*1000+'Tot Manches'!L51</f>
        <v>200030</v>
      </c>
      <c r="M51" s="25">
        <f>(2*Win!M51+Gelijk!M51)*100000+Win!M51*1000+'Tot Manches'!M51</f>
        <v>200032</v>
      </c>
      <c r="N51" s="25">
        <f>(2*Win!N51+Gelijk!N51)*100000+Win!N51*1000+'Tot Manches'!N51</f>
        <v>300038</v>
      </c>
      <c r="O51" s="25">
        <f>(2*Win!O51+Gelijk!O51)*100000+Win!O51*1000+'Tot Manches'!O51</f>
        <v>300038</v>
      </c>
      <c r="P51" s="25">
        <f>(2*Win!P51+Gelijk!P51)*100000+Win!P51*1000+'Tot Manches'!P51</f>
        <v>400044</v>
      </c>
      <c r="Q51" s="25">
        <f>(2*Win!Q51+Gelijk!Q51)*100000+Win!Q51*1000+'Tot Manches'!Q51</f>
        <v>400048</v>
      </c>
      <c r="R51" s="25">
        <f>(2*Win!R51+Gelijk!R51)*100000+Win!R51*1000+'Tot Manches'!R51</f>
        <v>400050</v>
      </c>
      <c r="S51" s="25">
        <f>(2*Win!S51+Gelijk!S51)*100000+Win!S51*1000+'Tot Manches'!S51</f>
        <v>601057</v>
      </c>
      <c r="T51" s="25">
        <f>(2*Win!T51+Gelijk!T51)*100000+Win!T51*1000+'Tot Manches'!T51</f>
        <v>601061</v>
      </c>
      <c r="U51" s="25">
        <f>(2*Win!U51+Gelijk!U51)*100000+Win!U51*1000+'Tot Manches'!U51</f>
        <v>601065</v>
      </c>
      <c r="V51" s="25">
        <f>(2*Win!V51+Gelijk!V51)*100000+Win!V51*1000+'Tot Manches'!V51</f>
        <v>601068</v>
      </c>
      <c r="W51" s="25">
        <f>(2*Win!W51+Gelijk!W51)*100000+Win!W51*1000+'Tot Manches'!W51</f>
        <v>601068</v>
      </c>
      <c r="X51" s="25">
        <f>(2*Win!X51+Gelijk!X51)*100000+Win!X51*1000+'Tot Manches'!X51</f>
        <v>802077</v>
      </c>
      <c r="Y51" s="25">
        <f>(2*Win!Y51+Gelijk!Y51)*100000+Win!Y51*1000+'Tot Manches'!Y51</f>
        <v>802081</v>
      </c>
      <c r="Z51" s="25">
        <f>(2*Win!Z51+Gelijk!Z51)*100000+Win!Z51*1000+'Tot Manches'!Z51</f>
        <v>802082</v>
      </c>
      <c r="AA51" s="25">
        <f>(2*Win!AA51+Gelijk!AA51)*100000+Win!AA51*1000+'Tot Manches'!AA51</f>
        <v>1003089</v>
      </c>
      <c r="AB51" s="25">
        <f>(2*Win!AB51+Gelijk!AB51)*100000+Win!AB51*1000+'Tot Manches'!AB51</f>
        <v>1003089</v>
      </c>
    </row>
    <row r="52" spans="1:28" x14ac:dyDescent="0.25">
      <c r="A52" s="278"/>
      <c r="B52" s="24" t="str">
        <f>Uitslagen!B52</f>
        <v>KALFORT SPORTIF 5</v>
      </c>
      <c r="C52" s="25">
        <f>(2*Win!C52+Gelijk!C52)*100000+Win!C52*1000+'Tot Manches'!C52</f>
        <v>4</v>
      </c>
      <c r="D52" s="25">
        <f>(2*Win!D52+Gelijk!D52)*100000+Win!D52*1000+'Tot Manches'!D52</f>
        <v>201012</v>
      </c>
      <c r="E52" s="25">
        <f>(2*Win!E52+Gelijk!E52)*100000+Win!E52*1000+'Tot Manches'!E52</f>
        <v>402019</v>
      </c>
      <c r="F52" s="25">
        <f>(2*Win!F52+Gelijk!F52)*100000+Win!F52*1000+'Tot Manches'!F52</f>
        <v>402022</v>
      </c>
      <c r="G52" s="25">
        <f>(2*Win!G52+Gelijk!G52)*100000+Win!G52*1000+'Tot Manches'!G52</f>
        <v>603029</v>
      </c>
      <c r="H52" s="25">
        <f>(2*Win!H52+Gelijk!H52)*100000+Win!H52*1000+'Tot Manches'!H52</f>
        <v>804040</v>
      </c>
      <c r="I52" s="25">
        <f>(2*Win!I52+Gelijk!I52)*100000+Win!I52*1000+'Tot Manches'!I52</f>
        <v>904046</v>
      </c>
      <c r="J52" s="25">
        <f>(2*Win!J52+Gelijk!J52)*100000+Win!J52*1000+'Tot Manches'!J52</f>
        <v>904046</v>
      </c>
      <c r="K52" s="25">
        <f>(2*Win!K52+Gelijk!K52)*100000+Win!K52*1000+'Tot Manches'!K52</f>
        <v>904050</v>
      </c>
      <c r="L52" s="25">
        <f>(2*Win!L52+Gelijk!L52)*100000+Win!L52*1000+'Tot Manches'!L52</f>
        <v>904054</v>
      </c>
      <c r="M52" s="25">
        <f>(2*Win!M52+Gelijk!M52)*100000+Win!M52*1000+'Tot Manches'!M52</f>
        <v>1105064</v>
      </c>
      <c r="N52" s="25">
        <f>(2*Win!N52+Gelijk!N52)*100000+Win!N52*1000+'Tot Manches'!N52</f>
        <v>1306071</v>
      </c>
      <c r="O52" s="25">
        <f>(2*Win!O52+Gelijk!O52)*100000+Win!O52*1000+'Tot Manches'!O52</f>
        <v>1306071</v>
      </c>
      <c r="P52" s="25">
        <f>(2*Win!P52+Gelijk!P52)*100000+Win!P52*1000+'Tot Manches'!P52</f>
        <v>1306075</v>
      </c>
      <c r="Q52" s="25">
        <f>(2*Win!Q52+Gelijk!Q52)*100000+Win!Q52*1000+'Tot Manches'!Q52</f>
        <v>1306079</v>
      </c>
      <c r="R52" s="25">
        <f>(2*Win!R52+Gelijk!R52)*100000+Win!R52*1000+'Tot Manches'!R52</f>
        <v>1306083</v>
      </c>
      <c r="S52" s="25">
        <f>(2*Win!S52+Gelijk!S52)*100000+Win!S52*1000+'Tot Manches'!S52</f>
        <v>1306085</v>
      </c>
      <c r="T52" s="25">
        <f>(2*Win!T52+Gelijk!T52)*100000+Win!T52*1000+'Tot Manches'!T52</f>
        <v>1306090</v>
      </c>
      <c r="U52" s="25">
        <f>(2*Win!U52+Gelijk!U52)*100000+Win!U52*1000+'Tot Manches'!U52</f>
        <v>1507098</v>
      </c>
      <c r="V52" s="25">
        <f>(2*Win!V52+Gelijk!V52)*100000+Win!V52*1000+'Tot Manches'!V52</f>
        <v>1708107</v>
      </c>
      <c r="W52" s="25">
        <f>(2*Win!W52+Gelijk!W52)*100000+Win!W52*1000+'Tot Manches'!W52</f>
        <v>1708107</v>
      </c>
      <c r="X52" s="25">
        <f>(2*Win!X52+Gelijk!X52)*100000+Win!X52*1000+'Tot Manches'!X52</f>
        <v>1708109</v>
      </c>
      <c r="Y52" s="25">
        <f>(2*Win!Y52+Gelijk!Y52)*100000+Win!Y52*1000+'Tot Manches'!Y52</f>
        <v>1708114</v>
      </c>
      <c r="Z52" s="25">
        <f>(2*Win!Z52+Gelijk!Z52)*100000+Win!Z52*1000+'Tot Manches'!Z52</f>
        <v>1808120</v>
      </c>
      <c r="AA52" s="25">
        <f>(2*Win!AA52+Gelijk!AA52)*100000+Win!AA52*1000+'Tot Manches'!AA52</f>
        <v>1808125</v>
      </c>
      <c r="AB52" s="25">
        <f>(2*Win!AB52+Gelijk!AB52)*100000+Win!AB52*1000+'Tot Manches'!AB52</f>
        <v>1808125</v>
      </c>
    </row>
    <row r="53" spans="1:28" x14ac:dyDescent="0.25">
      <c r="A53" s="278"/>
      <c r="B53" s="24" t="str">
        <f>Uitslagen!B53</f>
        <v>KALFORT SPORTIF 6</v>
      </c>
      <c r="C53" s="25">
        <f>(2*Win!C53+Gelijk!C53)*100000+Win!C53*1000+'Tot Manches'!C53</f>
        <v>201008</v>
      </c>
      <c r="D53" s="25">
        <f>(2*Win!D53+Gelijk!D53)*100000+Win!D53*1000+'Tot Manches'!D53</f>
        <v>402015</v>
      </c>
      <c r="E53" s="25">
        <f>(2*Win!E53+Gelijk!E53)*100000+Win!E53*1000+'Tot Manches'!E53</f>
        <v>603025</v>
      </c>
      <c r="F53" s="25">
        <f>(2*Win!F53+Gelijk!F53)*100000+Win!F53*1000+'Tot Manches'!F53</f>
        <v>804032</v>
      </c>
      <c r="G53" s="25">
        <f>(2*Win!G53+Gelijk!G53)*100000+Win!G53*1000+'Tot Manches'!G53</f>
        <v>804034</v>
      </c>
      <c r="H53" s="25">
        <f>(2*Win!H53+Gelijk!H53)*100000+Win!H53*1000+'Tot Manches'!H53</f>
        <v>1005042</v>
      </c>
      <c r="I53" s="25">
        <f>(2*Win!I53+Gelijk!I53)*100000+Win!I53*1000+'Tot Manches'!I53</f>
        <v>1206050</v>
      </c>
      <c r="J53" s="25">
        <f>(2*Win!J53+Gelijk!J53)*100000+Win!J53*1000+'Tot Manches'!J53</f>
        <v>1206050</v>
      </c>
      <c r="K53" s="25">
        <f>(2*Win!K53+Gelijk!K53)*100000+Win!K53*1000+'Tot Manches'!K53</f>
        <v>1206055</v>
      </c>
      <c r="L53" s="25">
        <f>(2*Win!L53+Gelijk!L53)*100000+Win!L53*1000+'Tot Manches'!L53</f>
        <v>1306061</v>
      </c>
      <c r="M53" s="25">
        <f>(2*Win!M53+Gelijk!M53)*100000+Win!M53*1000+'Tot Manches'!M53</f>
        <v>1306065</v>
      </c>
      <c r="N53" s="25">
        <f>(2*Win!N53+Gelijk!N53)*100000+Win!N53*1000+'Tot Manches'!N53</f>
        <v>1406071</v>
      </c>
      <c r="O53" s="25">
        <f>(2*Win!O53+Gelijk!O53)*100000+Win!O53*1000+'Tot Manches'!O53</f>
        <v>1406071</v>
      </c>
      <c r="P53" s="25">
        <f>(2*Win!P53+Gelijk!P53)*100000+Win!P53*1000+'Tot Manches'!P53</f>
        <v>1607079</v>
      </c>
      <c r="Q53" s="25">
        <f>(2*Win!Q53+Gelijk!Q53)*100000+Win!Q53*1000+'Tot Manches'!Q53</f>
        <v>1808086</v>
      </c>
      <c r="R53" s="25">
        <f>(2*Win!R53+Gelijk!R53)*100000+Win!R53*1000+'Tot Manches'!R53</f>
        <v>2009096</v>
      </c>
      <c r="S53" s="25">
        <f>(2*Win!S53+Gelijk!S53)*100000+Win!S53*1000+'Tot Manches'!S53</f>
        <v>2210105</v>
      </c>
      <c r="T53" s="25">
        <f>(2*Win!T53+Gelijk!T53)*100000+Win!T53*1000+'Tot Manches'!T53</f>
        <v>2210109</v>
      </c>
      <c r="U53" s="25">
        <f>(2*Win!U53+Gelijk!U53)*100000+Win!U53*1000+'Tot Manches'!U53</f>
        <v>2411117</v>
      </c>
      <c r="V53" s="25">
        <f>(2*Win!V53+Gelijk!V53)*100000+Win!V53*1000+'Tot Manches'!V53</f>
        <v>2612126</v>
      </c>
      <c r="W53" s="25">
        <f>(2*Win!W53+Gelijk!W53)*100000+Win!W53*1000+'Tot Manches'!W53</f>
        <v>2612126</v>
      </c>
      <c r="X53" s="25">
        <f>(2*Win!X53+Gelijk!X53)*100000+Win!X53*1000+'Tot Manches'!X53</f>
        <v>2612130</v>
      </c>
      <c r="Y53" s="25">
        <f>(2*Win!Y53+Gelijk!Y53)*100000+Win!Y53*1000+'Tot Manches'!Y53</f>
        <v>2813138</v>
      </c>
      <c r="Z53" s="25">
        <f>(2*Win!Z53+Gelijk!Z53)*100000+Win!Z53*1000+'Tot Manches'!Z53</f>
        <v>3014147</v>
      </c>
      <c r="AA53" s="25">
        <f>(2*Win!AA53+Gelijk!AA53)*100000+Win!AA53*1000+'Tot Manches'!AA53</f>
        <v>3014152</v>
      </c>
      <c r="AB53" s="25">
        <f>(2*Win!AB53+Gelijk!AB53)*100000+Win!AB53*1000+'Tot Manches'!AB53</f>
        <v>3014152</v>
      </c>
    </row>
    <row r="54" spans="1:28" x14ac:dyDescent="0.25">
      <c r="A54" s="278"/>
      <c r="B54" s="24" t="str">
        <f>Uitslagen!B54</f>
        <v>STAPPES</v>
      </c>
      <c r="C54" s="25">
        <f>(2*Win!C54+Gelijk!C54)*100000+Win!C54*1000+'Tot Manches'!C54</f>
        <v>4</v>
      </c>
      <c r="D54" s="25">
        <f>(2*Win!D54+Gelijk!D54)*100000+Win!D54*1000+'Tot Manches'!D54</f>
        <v>201013</v>
      </c>
      <c r="E54" s="25">
        <f>(2*Win!E54+Gelijk!E54)*100000+Win!E54*1000+'Tot Manches'!E54</f>
        <v>402020</v>
      </c>
      <c r="F54" s="25">
        <f>(2*Win!F54+Gelijk!F54)*100000+Win!F54*1000+'Tot Manches'!F54</f>
        <v>603031</v>
      </c>
      <c r="G54" s="25">
        <f>(2*Win!G54+Gelijk!G54)*100000+Win!G54*1000+'Tot Manches'!G54</f>
        <v>603036</v>
      </c>
      <c r="H54" s="25">
        <f>(2*Win!H54+Gelijk!H54)*100000+Win!H54*1000+'Tot Manches'!H54</f>
        <v>603040</v>
      </c>
      <c r="I54" s="25">
        <f>(2*Win!I54+Gelijk!I54)*100000+Win!I54*1000+'Tot Manches'!I54</f>
        <v>603042</v>
      </c>
      <c r="J54" s="25">
        <f>(2*Win!J54+Gelijk!J54)*100000+Win!J54*1000+'Tot Manches'!J54</f>
        <v>603042</v>
      </c>
      <c r="K54" s="25">
        <f>(2*Win!K54+Gelijk!K54)*100000+Win!K54*1000+'Tot Manches'!K54</f>
        <v>603046</v>
      </c>
      <c r="L54" s="25">
        <f>(2*Win!L54+Gelijk!L54)*100000+Win!L54*1000+'Tot Manches'!L54</f>
        <v>703052</v>
      </c>
      <c r="M54" s="25">
        <f>(2*Win!M54+Gelijk!M54)*100000+Win!M54*1000+'Tot Manches'!M54</f>
        <v>904062</v>
      </c>
      <c r="N54" s="25">
        <f>(2*Win!N54+Gelijk!N54)*100000+Win!N54*1000+'Tot Manches'!N54</f>
        <v>1004068</v>
      </c>
      <c r="O54" s="25">
        <f>(2*Win!O54+Gelijk!O54)*100000+Win!O54*1000+'Tot Manches'!O54</f>
        <v>1004068</v>
      </c>
      <c r="P54" s="25">
        <f>(2*Win!P54+Gelijk!P54)*100000+Win!P54*1000+'Tot Manches'!P54</f>
        <v>1004073</v>
      </c>
      <c r="Q54" s="25">
        <f>(2*Win!Q54+Gelijk!Q54)*100000+Win!Q54*1000+'Tot Manches'!Q54</f>
        <v>1205082</v>
      </c>
      <c r="R54" s="25">
        <f>(2*Win!R54+Gelijk!R54)*100000+Win!R54*1000+'Tot Manches'!R54</f>
        <v>1205087</v>
      </c>
      <c r="S54" s="25">
        <f>(2*Win!S54+Gelijk!S54)*100000+Win!S54*1000+'Tot Manches'!S54</f>
        <v>1406094</v>
      </c>
      <c r="T54" s="25">
        <f>(2*Win!T54+Gelijk!T54)*100000+Win!T54*1000+'Tot Manches'!T54</f>
        <v>1607101</v>
      </c>
      <c r="U54" s="25">
        <f>(2*Win!U54+Gelijk!U54)*100000+Win!U54*1000+'Tot Manches'!U54</f>
        <v>1607105</v>
      </c>
      <c r="V54" s="25">
        <f>(2*Win!V54+Gelijk!V54)*100000+Win!V54*1000+'Tot Manches'!V54</f>
        <v>1607108</v>
      </c>
      <c r="W54" s="25">
        <f>(2*Win!W54+Gelijk!W54)*100000+Win!W54*1000+'Tot Manches'!W54</f>
        <v>1607108</v>
      </c>
      <c r="X54" s="25">
        <f>(2*Win!X54+Gelijk!X54)*100000+Win!X54*1000+'Tot Manches'!X54</f>
        <v>1808115</v>
      </c>
      <c r="Y54" s="25">
        <f>(2*Win!Y54+Gelijk!Y54)*100000+Win!Y54*1000+'Tot Manches'!Y54</f>
        <v>1808120</v>
      </c>
      <c r="Z54" s="25">
        <f>(2*Win!Z54+Gelijk!Z54)*100000+Win!Z54*1000+'Tot Manches'!Z54</f>
        <v>1908126</v>
      </c>
      <c r="AA54" s="25">
        <f>(2*Win!AA54+Gelijk!AA54)*100000+Win!AA54*1000+'Tot Manches'!AA54</f>
        <v>1908131</v>
      </c>
      <c r="AB54" s="25">
        <f>(2*Win!AB54+Gelijk!AB54)*100000+Win!AB54*1000+'Tot Manches'!AB54</f>
        <v>1908131</v>
      </c>
    </row>
    <row r="55" spans="1:28" x14ac:dyDescent="0.25">
      <c r="A55" s="278"/>
      <c r="B55" s="24" t="str">
        <f>Uitslagen!B55</f>
        <v>TEN DORPE 4</v>
      </c>
      <c r="C55" s="25">
        <f>(2*Win!C55+Gelijk!C55)*100000+Win!C55*1000+'Tot Manches'!C55</f>
        <v>201008</v>
      </c>
      <c r="D55" s="25">
        <f>(2*Win!D55+Gelijk!D55)*100000+Win!D55*1000+'Tot Manches'!D55</f>
        <v>402017</v>
      </c>
      <c r="E55" s="25">
        <f>(2*Win!E55+Gelijk!E55)*100000+Win!E55*1000+'Tot Manches'!E55</f>
        <v>402020</v>
      </c>
      <c r="F55" s="25">
        <f>(2*Win!F55+Gelijk!F55)*100000+Win!F55*1000+'Tot Manches'!F55</f>
        <v>603029</v>
      </c>
      <c r="G55" s="25">
        <f>(2*Win!G55+Gelijk!G55)*100000+Win!G55*1000+'Tot Manches'!G55</f>
        <v>804036</v>
      </c>
      <c r="H55" s="25">
        <f>(2*Win!H55+Gelijk!H55)*100000+Win!H55*1000+'Tot Manches'!H55</f>
        <v>1005044</v>
      </c>
      <c r="I55" s="25">
        <f>(2*Win!I55+Gelijk!I55)*100000+Win!I55*1000+'Tot Manches'!I55</f>
        <v>1206052</v>
      </c>
      <c r="J55" s="25">
        <f>(2*Win!J55+Gelijk!J55)*100000+Win!J55*1000+'Tot Manches'!J55</f>
        <v>1206052</v>
      </c>
      <c r="K55" s="25">
        <f>(2*Win!K55+Gelijk!K55)*100000+Win!K55*1000+'Tot Manches'!K55</f>
        <v>1407063</v>
      </c>
      <c r="L55" s="25">
        <f>(2*Win!L55+Gelijk!L55)*100000+Win!L55*1000+'Tot Manches'!L55</f>
        <v>1407068</v>
      </c>
      <c r="M55" s="25">
        <f>(2*Win!M55+Gelijk!M55)*100000+Win!M55*1000+'Tot Manches'!M55</f>
        <v>1608078</v>
      </c>
      <c r="N55" s="25">
        <f>(2*Win!N55+Gelijk!N55)*100000+Win!N55*1000+'Tot Manches'!N55</f>
        <v>1708084</v>
      </c>
      <c r="O55" s="25">
        <f>(2*Win!O55+Gelijk!O55)*100000+Win!O55*1000+'Tot Manches'!O55</f>
        <v>1708084</v>
      </c>
      <c r="P55" s="25">
        <f>(2*Win!P55+Gelijk!P55)*100000+Win!P55*1000+'Tot Manches'!P55</f>
        <v>1909091</v>
      </c>
      <c r="Q55" s="25">
        <f>(2*Win!Q55+Gelijk!Q55)*100000+Win!Q55*1000+'Tot Manches'!Q55</f>
        <v>2009097</v>
      </c>
      <c r="R55" s="25">
        <f>(2*Win!R55+Gelijk!R55)*100000+Win!R55*1000+'Tot Manches'!R55</f>
        <v>2009101</v>
      </c>
      <c r="S55" s="25">
        <f>(2*Win!S55+Gelijk!S55)*100000+Win!S55*1000+'Tot Manches'!S55</f>
        <v>2210111</v>
      </c>
      <c r="T55" s="25">
        <f>(2*Win!T55+Gelijk!T55)*100000+Win!T55*1000+'Tot Manches'!T55</f>
        <v>2411119</v>
      </c>
      <c r="U55" s="25">
        <f>(2*Win!U55+Gelijk!U55)*100000+Win!U55*1000+'Tot Manches'!U55</f>
        <v>2612130</v>
      </c>
      <c r="V55" s="25">
        <f>(2*Win!V55+Gelijk!V55)*100000+Win!V55*1000+'Tot Manches'!V55</f>
        <v>2813138</v>
      </c>
      <c r="W55" s="25">
        <f>(2*Win!W55+Gelijk!W55)*100000+Win!W55*1000+'Tot Manches'!W55</f>
        <v>2813138</v>
      </c>
      <c r="X55" s="25">
        <f>(2*Win!X55+Gelijk!X55)*100000+Win!X55*1000+'Tot Manches'!X55</f>
        <v>3014145</v>
      </c>
      <c r="Y55" s="25">
        <f>(2*Win!Y55+Gelijk!Y55)*100000+Win!Y55*1000+'Tot Manches'!Y55</f>
        <v>3215155</v>
      </c>
      <c r="Z55" s="25">
        <f>(2*Win!Z55+Gelijk!Z55)*100000+Win!Z55*1000+'Tot Manches'!Z55</f>
        <v>3416166</v>
      </c>
      <c r="AA55" s="25">
        <f>(2*Win!AA55+Gelijk!AA55)*100000+Win!AA55*1000+'Tot Manches'!AA55</f>
        <v>3617173</v>
      </c>
      <c r="AB55" s="25">
        <f>(2*Win!AB55+Gelijk!AB55)*100000+Win!AB55*1000+'Tot Manches'!AB55</f>
        <v>3617173</v>
      </c>
    </row>
  </sheetData>
  <mergeCells count="4">
    <mergeCell ref="A2:A15"/>
    <mergeCell ref="A17:A29"/>
    <mergeCell ref="A31:A42"/>
    <mergeCell ref="A44:A5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2:AB55"/>
  <sheetViews>
    <sheetView workbookViewId="0"/>
  </sheetViews>
  <sheetFormatPr defaultColWidth="9.109375" defaultRowHeight="13.2" x14ac:dyDescent="0.25"/>
  <cols>
    <col min="1" max="1" width="5.109375" style="21" customWidth="1"/>
    <col min="2" max="2" width="19.6640625" style="21" bestFit="1" customWidth="1"/>
    <col min="3" max="3" width="9.44140625" style="21" customWidth="1"/>
    <col min="4" max="28" width="3.6640625" style="21" customWidth="1"/>
    <col min="29" max="16384" width="9.109375" style="21"/>
  </cols>
  <sheetData>
    <row r="2" spans="1:28" ht="12.75" customHeight="1" x14ac:dyDescent="0.25">
      <c r="A2" s="278" t="str">
        <f>Uitslagen!A2</f>
        <v>ERE</v>
      </c>
      <c r="B2" s="24" t="str">
        <f>Uitslagen!B2</f>
        <v>BLACK BOYS 1</v>
      </c>
      <c r="C2" s="25">
        <f>RANK('Ranking values'!C2,'Ranking values'!C$2:C$14)</f>
        <v>4</v>
      </c>
      <c r="D2" s="25">
        <f>RANK('Ranking values'!D2,'Ranking values'!D$2:D$14)</f>
        <v>9</v>
      </c>
      <c r="E2" s="25">
        <f>RANK('Ranking values'!E2,'Ranking values'!E$2:E$14)</f>
        <v>6</v>
      </c>
      <c r="F2" s="25">
        <f>RANK('Ranking values'!F2,'Ranking values'!F$2:F$14)</f>
        <v>3</v>
      </c>
      <c r="G2" s="25">
        <f>RANK('Ranking values'!G2,'Ranking values'!G$2:G$14)</f>
        <v>3</v>
      </c>
      <c r="H2" s="25">
        <f>RANK('Ranking values'!H2,'Ranking values'!H$2:H$14)</f>
        <v>2</v>
      </c>
      <c r="I2" s="25">
        <f>RANK('Ranking values'!I2,'Ranking values'!I$2:I$14)</f>
        <v>2</v>
      </c>
      <c r="J2" s="25">
        <f>RANK('Ranking values'!J2,'Ranking values'!J$2:J$14)</f>
        <v>1</v>
      </c>
      <c r="K2" s="25">
        <f>RANK('Ranking values'!K2,'Ranking values'!K$2:K$14)</f>
        <v>1</v>
      </c>
      <c r="L2" s="25">
        <f>RANK('Ranking values'!L2,'Ranking values'!L$2:L$14)</f>
        <v>1</v>
      </c>
      <c r="M2" s="25">
        <f>RANK('Ranking values'!M2,'Ranking values'!M$2:M$14)</f>
        <v>1</v>
      </c>
      <c r="N2" s="25">
        <f>RANK('Ranking values'!N2,'Ranking values'!N$2:N$14)</f>
        <v>1</v>
      </c>
      <c r="O2" s="25">
        <f>RANK('Ranking values'!O2,'Ranking values'!O$2:O$14)</f>
        <v>1</v>
      </c>
      <c r="P2" s="25">
        <f>RANK('Ranking values'!P2,'Ranking values'!P$2:P$14)</f>
        <v>1</v>
      </c>
      <c r="Q2" s="25">
        <f>RANK('Ranking values'!Q2,'Ranking values'!Q$2:Q$14)</f>
        <v>1</v>
      </c>
      <c r="R2" s="25">
        <f>RANK('Ranking values'!R2,'Ranking values'!R$2:R$14)</f>
        <v>1</v>
      </c>
      <c r="S2" s="25">
        <f>RANK('Ranking values'!S2,'Ranking values'!S$2:S$14)</f>
        <v>1</v>
      </c>
      <c r="T2" s="25">
        <f>RANK('Ranking values'!T2,'Ranking values'!T$2:T$14)</f>
        <v>1</v>
      </c>
      <c r="U2" s="25">
        <f>RANK('Ranking values'!U2,'Ranking values'!U$2:U$14)</f>
        <v>1</v>
      </c>
      <c r="V2" s="25">
        <f>RANK('Ranking values'!V2,'Ranking values'!V$2:V$14)</f>
        <v>1</v>
      </c>
      <c r="W2" s="25">
        <f>RANK('Ranking values'!W2,'Ranking values'!W$2:W$14)</f>
        <v>1</v>
      </c>
      <c r="X2" s="25">
        <f>RANK('Ranking values'!X2,'Ranking values'!X$2:X$14)</f>
        <v>1</v>
      </c>
      <c r="Y2" s="25">
        <f>RANK('Ranking values'!Y2,'Ranking values'!Y$2:Y$14)</f>
        <v>1</v>
      </c>
      <c r="Z2" s="25">
        <f>RANK('Ranking values'!Z2,'Ranking values'!Z$2:Z$14)</f>
        <v>1</v>
      </c>
      <c r="AA2" s="25">
        <f>RANK('Ranking values'!AA2,'Ranking values'!AA$2:AA$14)</f>
        <v>1</v>
      </c>
      <c r="AB2" s="25">
        <f>RANK('Ranking values'!AB2,'Ranking values'!AB$2:AB$14)</f>
        <v>1</v>
      </c>
    </row>
    <row r="3" spans="1:28" x14ac:dyDescent="0.25">
      <c r="A3" s="278"/>
      <c r="B3" s="24" t="str">
        <f>Uitslagen!B3</f>
        <v>BLACK BOYS 2</v>
      </c>
      <c r="C3" s="25">
        <f>RANK('Ranking values'!C3,'Ranking values'!C$2:C$14)</f>
        <v>3</v>
      </c>
      <c r="D3" s="25">
        <f>RANK('Ranking values'!D3,'Ranking values'!D$2:D$14)</f>
        <v>2</v>
      </c>
      <c r="E3" s="25">
        <f>RANK('Ranking values'!E3,'Ranking values'!E$2:E$14)</f>
        <v>4</v>
      </c>
      <c r="F3" s="25">
        <f>RANK('Ranking values'!F3,'Ranking values'!F$2:F$14)</f>
        <v>2</v>
      </c>
      <c r="G3" s="25">
        <f>RANK('Ranking values'!G3,'Ranking values'!G$2:G$14)</f>
        <v>2</v>
      </c>
      <c r="H3" s="25">
        <f>RANK('Ranking values'!H3,'Ranking values'!H$2:H$14)</f>
        <v>5</v>
      </c>
      <c r="I3" s="25">
        <f>RANK('Ranking values'!I3,'Ranking values'!I$2:I$14)</f>
        <v>4</v>
      </c>
      <c r="J3" s="25">
        <f>RANK('Ranking values'!J3,'Ranking values'!J$2:J$14)</f>
        <v>3</v>
      </c>
      <c r="K3" s="25">
        <f>RANK('Ranking values'!K3,'Ranking values'!K$2:K$14)</f>
        <v>3</v>
      </c>
      <c r="L3" s="25">
        <f>RANK('Ranking values'!L3,'Ranking values'!L$2:L$14)</f>
        <v>3</v>
      </c>
      <c r="M3" s="25">
        <f>RANK('Ranking values'!M3,'Ranking values'!M$2:M$14)</f>
        <v>4</v>
      </c>
      <c r="N3" s="25">
        <f>RANK('Ranking values'!N3,'Ranking values'!N$2:N$14)</f>
        <v>4</v>
      </c>
      <c r="O3" s="25">
        <f>RANK('Ranking values'!O3,'Ranking values'!O$2:O$14)</f>
        <v>2</v>
      </c>
      <c r="P3" s="25">
        <f>RANK('Ranking values'!P3,'Ranking values'!P$2:P$14)</f>
        <v>2</v>
      </c>
      <c r="Q3" s="25">
        <f>RANK('Ranking values'!Q3,'Ranking values'!Q$2:Q$14)</f>
        <v>2</v>
      </c>
      <c r="R3" s="25">
        <f>RANK('Ranking values'!R3,'Ranking values'!R$2:R$14)</f>
        <v>3</v>
      </c>
      <c r="S3" s="25">
        <f>RANK('Ranking values'!S3,'Ranking values'!S$2:S$14)</f>
        <v>3</v>
      </c>
      <c r="T3" s="25">
        <f>RANK('Ranking values'!T3,'Ranking values'!T$2:T$14)</f>
        <v>3</v>
      </c>
      <c r="U3" s="25">
        <f>RANK('Ranking values'!U3,'Ranking values'!U$2:U$14)</f>
        <v>3</v>
      </c>
      <c r="V3" s="25">
        <f>RANK('Ranking values'!V3,'Ranking values'!V$2:V$14)</f>
        <v>3</v>
      </c>
      <c r="W3" s="25">
        <f>RANK('Ranking values'!W3,'Ranking values'!W$2:W$14)</f>
        <v>3</v>
      </c>
      <c r="X3" s="25">
        <f>RANK('Ranking values'!X3,'Ranking values'!X$2:X$14)</f>
        <v>3</v>
      </c>
      <c r="Y3" s="25">
        <f>RANK('Ranking values'!Y3,'Ranking values'!Y$2:Y$14)</f>
        <v>3</v>
      </c>
      <c r="Z3" s="25">
        <f>RANK('Ranking values'!Z3,'Ranking values'!Z$2:Z$14)</f>
        <v>3</v>
      </c>
      <c r="AA3" s="25">
        <f>RANK('Ranking values'!AA3,'Ranking values'!AA$2:AA$14)</f>
        <v>3</v>
      </c>
      <c r="AB3" s="25">
        <f>RANK('Ranking values'!AB3,'Ranking values'!AB$2:AB$14)</f>
        <v>3</v>
      </c>
    </row>
    <row r="4" spans="1:28" x14ac:dyDescent="0.25">
      <c r="A4" s="278"/>
      <c r="B4" s="24" t="str">
        <f>Uitslagen!B4</f>
        <v>DE PLEKKERS</v>
      </c>
      <c r="C4" s="25">
        <f>RANK('Ranking values'!C4,'Ranking values'!C$2:C$14)</f>
        <v>11</v>
      </c>
      <c r="D4" s="25">
        <f>RANK('Ranking values'!D4,'Ranking values'!D$2:D$14)</f>
        <v>12</v>
      </c>
      <c r="E4" s="25">
        <f>RANK('Ranking values'!E4,'Ranking values'!E$2:E$14)</f>
        <v>12</v>
      </c>
      <c r="F4" s="25">
        <f>RANK('Ranking values'!F4,'Ranking values'!F$2:F$14)</f>
        <v>13</v>
      </c>
      <c r="G4" s="25">
        <f>RANK('Ranking values'!G4,'Ranking values'!G$2:G$14)</f>
        <v>12</v>
      </c>
      <c r="H4" s="25">
        <f>RANK('Ranking values'!H4,'Ranking values'!H$2:H$14)</f>
        <v>13</v>
      </c>
      <c r="I4" s="25">
        <f>RANK('Ranking values'!I4,'Ranking values'!I$2:I$14)</f>
        <v>13</v>
      </c>
      <c r="J4" s="25">
        <f>RANK('Ranking values'!J4,'Ranking values'!J$2:J$14)</f>
        <v>13</v>
      </c>
      <c r="K4" s="25">
        <f>RANK('Ranking values'!K4,'Ranking values'!K$2:K$14)</f>
        <v>13</v>
      </c>
      <c r="L4" s="25">
        <f>RANK('Ranking values'!L4,'Ranking values'!L$2:L$14)</f>
        <v>13</v>
      </c>
      <c r="M4" s="25">
        <f>RANK('Ranking values'!M4,'Ranking values'!M$2:M$14)</f>
        <v>13</v>
      </c>
      <c r="N4" s="25">
        <f>RANK('Ranking values'!N4,'Ranking values'!N$2:N$14)</f>
        <v>13</v>
      </c>
      <c r="O4" s="25">
        <f>RANK('Ranking values'!O4,'Ranking values'!O$2:O$14)</f>
        <v>13</v>
      </c>
      <c r="P4" s="25">
        <f>RANK('Ranking values'!P4,'Ranking values'!P$2:P$14)</f>
        <v>13</v>
      </c>
      <c r="Q4" s="25">
        <f>RANK('Ranking values'!Q4,'Ranking values'!Q$2:Q$14)</f>
        <v>13</v>
      </c>
      <c r="R4" s="25">
        <f>RANK('Ranking values'!R4,'Ranking values'!R$2:R$14)</f>
        <v>13</v>
      </c>
      <c r="S4" s="25">
        <f>RANK('Ranking values'!S4,'Ranking values'!S$2:S$14)</f>
        <v>13</v>
      </c>
      <c r="T4" s="25">
        <f>RANK('Ranking values'!T4,'Ranking values'!T$2:T$14)</f>
        <v>13</v>
      </c>
      <c r="U4" s="25">
        <f>RANK('Ranking values'!U4,'Ranking values'!U$2:U$14)</f>
        <v>13</v>
      </c>
      <c r="V4" s="25">
        <f>RANK('Ranking values'!V4,'Ranking values'!V$2:V$14)</f>
        <v>13</v>
      </c>
      <c r="W4" s="25">
        <f>RANK('Ranking values'!W4,'Ranking values'!W$2:W$14)</f>
        <v>13</v>
      </c>
      <c r="X4" s="25">
        <f>RANK('Ranking values'!X4,'Ranking values'!X$2:X$14)</f>
        <v>13</v>
      </c>
      <c r="Y4" s="25">
        <f>RANK('Ranking values'!Y4,'Ranking values'!Y$2:Y$14)</f>
        <v>13</v>
      </c>
      <c r="Z4" s="25">
        <f>RANK('Ranking values'!Z4,'Ranking values'!Z$2:Z$14)</f>
        <v>13</v>
      </c>
      <c r="AA4" s="25">
        <f>RANK('Ranking values'!AA4,'Ranking values'!AA$2:AA$14)</f>
        <v>13</v>
      </c>
      <c r="AB4" s="25">
        <f>RANK('Ranking values'!AB4,'Ranking values'!AB$2:AB$14)</f>
        <v>13</v>
      </c>
    </row>
    <row r="5" spans="1:28" x14ac:dyDescent="0.25">
      <c r="A5" s="278"/>
      <c r="B5" s="24" t="str">
        <f>Uitslagen!B5</f>
        <v>DE SLOEBERS 1</v>
      </c>
      <c r="C5" s="25">
        <f>RANK('Ranking values'!C5,'Ranking values'!C$2:C$14)</f>
        <v>5</v>
      </c>
      <c r="D5" s="25">
        <f>RANK('Ranking values'!D5,'Ranking values'!D$2:D$14)</f>
        <v>5</v>
      </c>
      <c r="E5" s="25">
        <f>RANK('Ranking values'!E5,'Ranking values'!E$2:E$14)</f>
        <v>2</v>
      </c>
      <c r="F5" s="25">
        <f>RANK('Ranking values'!F5,'Ranking values'!F$2:F$14)</f>
        <v>5</v>
      </c>
      <c r="G5" s="25">
        <f>RANK('Ranking values'!G5,'Ranking values'!G$2:G$14)</f>
        <v>5</v>
      </c>
      <c r="H5" s="25">
        <f>RANK('Ranking values'!H5,'Ranking values'!H$2:H$14)</f>
        <v>3</v>
      </c>
      <c r="I5" s="25">
        <f>RANK('Ranking values'!I5,'Ranking values'!I$2:I$14)</f>
        <v>5</v>
      </c>
      <c r="J5" s="25">
        <f>RANK('Ranking values'!J5,'Ranking values'!J$2:J$14)</f>
        <v>5</v>
      </c>
      <c r="K5" s="25">
        <f>RANK('Ranking values'!K5,'Ranking values'!K$2:K$14)</f>
        <v>5</v>
      </c>
      <c r="L5" s="25">
        <f>RANK('Ranking values'!L5,'Ranking values'!L$2:L$14)</f>
        <v>4</v>
      </c>
      <c r="M5" s="25">
        <f>RANK('Ranking values'!M5,'Ranking values'!M$2:M$14)</f>
        <v>5</v>
      </c>
      <c r="N5" s="25">
        <f>RANK('Ranking values'!N5,'Ranking values'!N$2:N$14)</f>
        <v>5</v>
      </c>
      <c r="O5" s="25">
        <f>RANK('Ranking values'!O5,'Ranking values'!O$2:O$14)</f>
        <v>6</v>
      </c>
      <c r="P5" s="25">
        <f>RANK('Ranking values'!P5,'Ranking values'!P$2:P$14)</f>
        <v>6</v>
      </c>
      <c r="Q5" s="25">
        <f>RANK('Ranking values'!Q5,'Ranking values'!Q$2:Q$14)</f>
        <v>6</v>
      </c>
      <c r="R5" s="25">
        <f>RANK('Ranking values'!R5,'Ranking values'!R$2:R$14)</f>
        <v>7</v>
      </c>
      <c r="S5" s="25">
        <f>RANK('Ranking values'!S5,'Ranking values'!S$2:S$14)</f>
        <v>8</v>
      </c>
      <c r="T5" s="25">
        <f>RANK('Ranking values'!T5,'Ranking values'!T$2:T$14)</f>
        <v>6</v>
      </c>
      <c r="U5" s="25">
        <f>RANK('Ranking values'!U5,'Ranking values'!U$2:U$14)</f>
        <v>6</v>
      </c>
      <c r="V5" s="25">
        <f>RANK('Ranking values'!V5,'Ranking values'!V$2:V$14)</f>
        <v>8</v>
      </c>
      <c r="W5" s="25">
        <f>RANK('Ranking values'!W5,'Ranking values'!W$2:W$14)</f>
        <v>7</v>
      </c>
      <c r="X5" s="25">
        <f>RANK('Ranking values'!X5,'Ranking values'!X$2:X$14)</f>
        <v>7</v>
      </c>
      <c r="Y5" s="25">
        <f>RANK('Ranking values'!Y5,'Ranking values'!Y$2:Y$14)</f>
        <v>7</v>
      </c>
      <c r="Z5" s="25">
        <f>RANK('Ranking values'!Z5,'Ranking values'!Z$2:Z$14)</f>
        <v>6</v>
      </c>
      <c r="AA5" s="25">
        <f>RANK('Ranking values'!AA5,'Ranking values'!AA$2:AA$14)</f>
        <v>6</v>
      </c>
      <c r="AB5" s="25">
        <f>RANK('Ranking values'!AB5,'Ranking values'!AB$2:AB$14)</f>
        <v>8</v>
      </c>
    </row>
    <row r="6" spans="1:28" x14ac:dyDescent="0.25">
      <c r="A6" s="278"/>
      <c r="B6" s="24" t="str">
        <f>Uitslagen!B6</f>
        <v>DE SPLINTERS 1</v>
      </c>
      <c r="C6" s="25">
        <f>RANK('Ranking values'!C6,'Ranking values'!C$2:C$14)</f>
        <v>6</v>
      </c>
      <c r="D6" s="25">
        <f>RANK('Ranking values'!D6,'Ranking values'!D$2:D$14)</f>
        <v>10</v>
      </c>
      <c r="E6" s="25">
        <f>RANK('Ranking values'!E6,'Ranking values'!E$2:E$14)</f>
        <v>7</v>
      </c>
      <c r="F6" s="25">
        <f>RANK('Ranking values'!F6,'Ranking values'!F$2:F$14)</f>
        <v>8</v>
      </c>
      <c r="G6" s="25">
        <f>RANK('Ranking values'!G6,'Ranking values'!G$2:G$14)</f>
        <v>9</v>
      </c>
      <c r="H6" s="25">
        <f>RANK('Ranking values'!H6,'Ranking values'!H$2:H$14)</f>
        <v>7</v>
      </c>
      <c r="I6" s="25">
        <f>RANK('Ranking values'!I6,'Ranking values'!I$2:I$14)</f>
        <v>6</v>
      </c>
      <c r="J6" s="25">
        <f>RANK('Ranking values'!J6,'Ranking values'!J$2:J$14)</f>
        <v>5</v>
      </c>
      <c r="K6" s="25">
        <f>RANK('Ranking values'!K6,'Ranking values'!K$2:K$14)</f>
        <v>6</v>
      </c>
      <c r="L6" s="25">
        <f>RANK('Ranking values'!L6,'Ranking values'!L$2:L$14)</f>
        <v>7</v>
      </c>
      <c r="M6" s="25">
        <f>RANK('Ranking values'!M6,'Ranking values'!M$2:M$14)</f>
        <v>6</v>
      </c>
      <c r="N6" s="25">
        <f>RANK('Ranking values'!N6,'Ranking values'!N$2:N$14)</f>
        <v>7</v>
      </c>
      <c r="O6" s="25">
        <f>RANK('Ranking values'!O6,'Ranking values'!O$2:O$14)</f>
        <v>7</v>
      </c>
      <c r="P6" s="25">
        <f>RANK('Ranking values'!P6,'Ranking values'!P$2:P$14)</f>
        <v>9</v>
      </c>
      <c r="Q6" s="25">
        <f>RANK('Ranking values'!Q6,'Ranking values'!Q$2:Q$14)</f>
        <v>7</v>
      </c>
      <c r="R6" s="25">
        <f>RANK('Ranking values'!R6,'Ranking values'!R$2:R$14)</f>
        <v>6</v>
      </c>
      <c r="S6" s="25">
        <f>RANK('Ranking values'!S6,'Ranking values'!S$2:S$14)</f>
        <v>7</v>
      </c>
      <c r="T6" s="25">
        <f>RANK('Ranking values'!T6,'Ranking values'!T$2:T$14)</f>
        <v>6</v>
      </c>
      <c r="U6" s="25">
        <f>RANK('Ranking values'!U6,'Ranking values'!U$2:U$14)</f>
        <v>6</v>
      </c>
      <c r="V6" s="25">
        <f>RANK('Ranking values'!V6,'Ranking values'!V$2:V$14)</f>
        <v>6</v>
      </c>
      <c r="W6" s="25">
        <f>RANK('Ranking values'!W6,'Ranking values'!W$2:W$14)</f>
        <v>5</v>
      </c>
      <c r="X6" s="25">
        <f>RANK('Ranking values'!X6,'Ranking values'!X$2:X$14)</f>
        <v>4</v>
      </c>
      <c r="Y6" s="25">
        <f>RANK('Ranking values'!Y6,'Ranking values'!Y$2:Y$14)</f>
        <v>4</v>
      </c>
      <c r="Z6" s="25">
        <f>RANK('Ranking values'!Z6,'Ranking values'!Z$2:Z$14)</f>
        <v>4</v>
      </c>
      <c r="AA6" s="25">
        <f>RANK('Ranking values'!AA6,'Ranking values'!AA$2:AA$14)</f>
        <v>4</v>
      </c>
      <c r="AB6" s="25">
        <f>RANK('Ranking values'!AB6,'Ranking values'!AB$2:AB$14)</f>
        <v>4</v>
      </c>
    </row>
    <row r="7" spans="1:28" x14ac:dyDescent="0.25">
      <c r="A7" s="278"/>
      <c r="B7" s="24" t="str">
        <f>Uitslagen!B7</f>
        <v>DEN TIGHEL 1</v>
      </c>
      <c r="C7" s="25">
        <f>RANK('Ranking values'!C7,'Ranking values'!C$2:C$14)</f>
        <v>1</v>
      </c>
      <c r="D7" s="25">
        <f>RANK('Ranking values'!D7,'Ranking values'!D$2:D$14)</f>
        <v>1</v>
      </c>
      <c r="E7" s="25">
        <f>RANK('Ranking values'!E7,'Ranking values'!E$2:E$14)</f>
        <v>1</v>
      </c>
      <c r="F7" s="25">
        <f>RANK('Ranking values'!F7,'Ranking values'!F$2:F$14)</f>
        <v>1</v>
      </c>
      <c r="G7" s="25">
        <f>RANK('Ranking values'!G7,'Ranking values'!G$2:G$14)</f>
        <v>1</v>
      </c>
      <c r="H7" s="25">
        <f>RANK('Ranking values'!H7,'Ranking values'!H$2:H$14)</f>
        <v>1</v>
      </c>
      <c r="I7" s="25">
        <f>RANK('Ranking values'!I7,'Ranking values'!I$2:I$14)</f>
        <v>1</v>
      </c>
      <c r="J7" s="25">
        <f>RANK('Ranking values'!J7,'Ranking values'!J$2:J$14)</f>
        <v>2</v>
      </c>
      <c r="K7" s="25">
        <f>RANK('Ranking values'!K7,'Ranking values'!K$2:K$14)</f>
        <v>2</v>
      </c>
      <c r="L7" s="25">
        <f>RANK('Ranking values'!L7,'Ranking values'!L$2:L$14)</f>
        <v>2</v>
      </c>
      <c r="M7" s="25">
        <f>RANK('Ranking values'!M7,'Ranking values'!M$2:M$14)</f>
        <v>2</v>
      </c>
      <c r="N7" s="25">
        <f>RANK('Ranking values'!N7,'Ranking values'!N$2:N$14)</f>
        <v>2</v>
      </c>
      <c r="O7" s="25">
        <f>RANK('Ranking values'!O7,'Ranking values'!O$2:O$14)</f>
        <v>3</v>
      </c>
      <c r="P7" s="25">
        <f>RANK('Ranking values'!P7,'Ranking values'!P$2:P$14)</f>
        <v>3</v>
      </c>
      <c r="Q7" s="25">
        <f>RANK('Ranking values'!Q7,'Ranking values'!Q$2:Q$14)</f>
        <v>3</v>
      </c>
      <c r="R7" s="25">
        <f>RANK('Ranking values'!R7,'Ranking values'!R$2:R$14)</f>
        <v>2</v>
      </c>
      <c r="S7" s="25">
        <f>RANK('Ranking values'!S7,'Ranking values'!S$2:S$14)</f>
        <v>2</v>
      </c>
      <c r="T7" s="25">
        <f>RANK('Ranking values'!T7,'Ranking values'!T$2:T$14)</f>
        <v>2</v>
      </c>
      <c r="U7" s="25">
        <f>RANK('Ranking values'!U7,'Ranking values'!U$2:U$14)</f>
        <v>2</v>
      </c>
      <c r="V7" s="25">
        <f>RANK('Ranking values'!V7,'Ranking values'!V$2:V$14)</f>
        <v>2</v>
      </c>
      <c r="W7" s="25">
        <f>RANK('Ranking values'!W7,'Ranking values'!W$2:W$14)</f>
        <v>2</v>
      </c>
      <c r="X7" s="25">
        <f>RANK('Ranking values'!X7,'Ranking values'!X$2:X$14)</f>
        <v>2</v>
      </c>
      <c r="Y7" s="25">
        <f>RANK('Ranking values'!Y7,'Ranking values'!Y$2:Y$14)</f>
        <v>2</v>
      </c>
      <c r="Z7" s="25">
        <f>RANK('Ranking values'!Z7,'Ranking values'!Z$2:Z$14)</f>
        <v>2</v>
      </c>
      <c r="AA7" s="25">
        <f>RANK('Ranking values'!AA7,'Ranking values'!AA$2:AA$14)</f>
        <v>2</v>
      </c>
      <c r="AB7" s="25">
        <f>RANK('Ranking values'!AB7,'Ranking values'!AB$2:AB$14)</f>
        <v>2</v>
      </c>
    </row>
    <row r="8" spans="1:28" x14ac:dyDescent="0.25">
      <c r="A8" s="278"/>
      <c r="B8" s="24" t="str">
        <f>Uitslagen!B8</f>
        <v>ELITE</v>
      </c>
      <c r="C8" s="25">
        <f>RANK('Ranking values'!C8,'Ranking values'!C$2:C$14)</f>
        <v>6</v>
      </c>
      <c r="D8" s="25">
        <f>RANK('Ranking values'!D8,'Ranking values'!D$2:D$14)</f>
        <v>3</v>
      </c>
      <c r="E8" s="25">
        <f>RANK('Ranking values'!E8,'Ranking values'!E$2:E$14)</f>
        <v>8</v>
      </c>
      <c r="F8" s="25">
        <f>RANK('Ranking values'!F8,'Ranking values'!F$2:F$14)</f>
        <v>7</v>
      </c>
      <c r="G8" s="25">
        <f>RANK('Ranking values'!G8,'Ranking values'!G$2:G$14)</f>
        <v>8</v>
      </c>
      <c r="H8" s="25">
        <f>RANK('Ranking values'!H8,'Ranking values'!H$2:H$14)</f>
        <v>9</v>
      </c>
      <c r="I8" s="25">
        <f>RANK('Ranking values'!I8,'Ranking values'!I$2:I$14)</f>
        <v>8</v>
      </c>
      <c r="J8" s="25">
        <f>RANK('Ranking values'!J8,'Ranking values'!J$2:J$14)</f>
        <v>8</v>
      </c>
      <c r="K8" s="25">
        <f>RANK('Ranking values'!K8,'Ranking values'!K$2:K$14)</f>
        <v>8</v>
      </c>
      <c r="L8" s="25">
        <f>RANK('Ranking values'!L8,'Ranking values'!L$2:L$14)</f>
        <v>8</v>
      </c>
      <c r="M8" s="25">
        <f>RANK('Ranking values'!M8,'Ranking values'!M$2:M$14)</f>
        <v>8</v>
      </c>
      <c r="N8" s="25">
        <f>RANK('Ranking values'!N8,'Ranking values'!N$2:N$14)</f>
        <v>8</v>
      </c>
      <c r="O8" s="25">
        <f>RANK('Ranking values'!O8,'Ranking values'!O$2:O$14)</f>
        <v>9</v>
      </c>
      <c r="P8" s="25">
        <f>RANK('Ranking values'!P8,'Ranking values'!P$2:P$14)</f>
        <v>8</v>
      </c>
      <c r="Q8" s="25">
        <f>RANK('Ranking values'!Q8,'Ranking values'!Q$2:Q$14)</f>
        <v>9</v>
      </c>
      <c r="R8" s="25">
        <f>RANK('Ranking values'!R8,'Ranking values'!R$2:R$14)</f>
        <v>9</v>
      </c>
      <c r="S8" s="25">
        <f>RANK('Ranking values'!S8,'Ranking values'!S$2:S$14)</f>
        <v>6</v>
      </c>
      <c r="T8" s="25">
        <f>RANK('Ranking values'!T8,'Ranking values'!T$2:T$14)</f>
        <v>8</v>
      </c>
      <c r="U8" s="25">
        <f>RANK('Ranking values'!U8,'Ranking values'!U$2:U$14)</f>
        <v>8</v>
      </c>
      <c r="V8" s="25">
        <f>RANK('Ranking values'!V8,'Ranking values'!V$2:V$14)</f>
        <v>7</v>
      </c>
      <c r="W8" s="25">
        <f>RANK('Ranking values'!W8,'Ranking values'!W$2:W$14)</f>
        <v>8</v>
      </c>
      <c r="X8" s="25">
        <f>RANK('Ranking values'!X8,'Ranking values'!X$2:X$14)</f>
        <v>9</v>
      </c>
      <c r="Y8" s="25">
        <f>RANK('Ranking values'!Y8,'Ranking values'!Y$2:Y$14)</f>
        <v>8</v>
      </c>
      <c r="Z8" s="25">
        <f>RANK('Ranking values'!Z8,'Ranking values'!Z$2:Z$14)</f>
        <v>8</v>
      </c>
      <c r="AA8" s="25">
        <f>RANK('Ranking values'!AA8,'Ranking values'!AA$2:AA$14)</f>
        <v>8</v>
      </c>
      <c r="AB8" s="25">
        <f>RANK('Ranking values'!AB8,'Ranking values'!AB$2:AB$14)</f>
        <v>6</v>
      </c>
    </row>
    <row r="9" spans="1:28" x14ac:dyDescent="0.25">
      <c r="A9" s="278"/>
      <c r="B9" s="24" t="str">
        <f>Uitslagen!B9</f>
        <v>ELK ZIJN RECHT</v>
      </c>
      <c r="C9" s="25">
        <f>RANK('Ranking values'!C9,'Ranking values'!C$2:C$14)</f>
        <v>11</v>
      </c>
      <c r="D9" s="25">
        <f>RANK('Ranking values'!D9,'Ranking values'!D$2:D$14)</f>
        <v>5</v>
      </c>
      <c r="E9" s="25">
        <f>RANK('Ranking values'!E9,'Ranking values'!E$2:E$14)</f>
        <v>9</v>
      </c>
      <c r="F9" s="25">
        <f>RANK('Ranking values'!F9,'Ranking values'!F$2:F$14)</f>
        <v>9</v>
      </c>
      <c r="G9" s="25">
        <f>RANK('Ranking values'!G9,'Ranking values'!G$2:G$14)</f>
        <v>10</v>
      </c>
      <c r="H9" s="25">
        <f>RANK('Ranking values'!H9,'Ranking values'!H$2:H$14)</f>
        <v>10</v>
      </c>
      <c r="I9" s="25">
        <f>RANK('Ranking values'!I9,'Ranking values'!I$2:I$14)</f>
        <v>11</v>
      </c>
      <c r="J9" s="25">
        <f>RANK('Ranking values'!J9,'Ranking values'!J$2:J$14)</f>
        <v>12</v>
      </c>
      <c r="K9" s="25">
        <f>RANK('Ranking values'!K9,'Ranking values'!K$2:K$14)</f>
        <v>12</v>
      </c>
      <c r="L9" s="25">
        <f>RANK('Ranking values'!L9,'Ranking values'!L$2:L$14)</f>
        <v>12</v>
      </c>
      <c r="M9" s="25">
        <f>RANK('Ranking values'!M9,'Ranking values'!M$2:M$14)</f>
        <v>12</v>
      </c>
      <c r="N9" s="25">
        <f>RANK('Ranking values'!N9,'Ranking values'!N$2:N$14)</f>
        <v>12</v>
      </c>
      <c r="O9" s="25">
        <f>RANK('Ranking values'!O9,'Ranking values'!O$2:O$14)</f>
        <v>11</v>
      </c>
      <c r="P9" s="25">
        <f>RANK('Ranking values'!P9,'Ranking values'!P$2:P$14)</f>
        <v>11</v>
      </c>
      <c r="Q9" s="25">
        <f>RANK('Ranking values'!Q9,'Ranking values'!Q$2:Q$14)</f>
        <v>11</v>
      </c>
      <c r="R9" s="25">
        <f>RANK('Ranking values'!R9,'Ranking values'!R$2:R$14)</f>
        <v>11</v>
      </c>
      <c r="S9" s="25">
        <f>RANK('Ranking values'!S9,'Ranking values'!S$2:S$14)</f>
        <v>11</v>
      </c>
      <c r="T9" s="25">
        <f>RANK('Ranking values'!T9,'Ranking values'!T$2:T$14)</f>
        <v>11</v>
      </c>
      <c r="U9" s="25">
        <f>RANK('Ranking values'!U9,'Ranking values'!U$2:U$14)</f>
        <v>11</v>
      </c>
      <c r="V9" s="25">
        <f>RANK('Ranking values'!V9,'Ranking values'!V$2:V$14)</f>
        <v>11</v>
      </c>
      <c r="W9" s="25">
        <f>RANK('Ranking values'!W9,'Ranking values'!W$2:W$14)</f>
        <v>11</v>
      </c>
      <c r="X9" s="25">
        <f>RANK('Ranking values'!X9,'Ranking values'!X$2:X$14)</f>
        <v>11</v>
      </c>
      <c r="Y9" s="25">
        <f>RANK('Ranking values'!Y9,'Ranking values'!Y$2:Y$14)</f>
        <v>12</v>
      </c>
      <c r="Z9" s="25">
        <f>RANK('Ranking values'!Z9,'Ranking values'!Z$2:Z$14)</f>
        <v>12</v>
      </c>
      <c r="AA9" s="25">
        <f>RANK('Ranking values'!AA9,'Ranking values'!AA$2:AA$14)</f>
        <v>12</v>
      </c>
      <c r="AB9" s="25">
        <f>RANK('Ranking values'!AB9,'Ranking values'!AB$2:AB$14)</f>
        <v>11</v>
      </c>
    </row>
    <row r="10" spans="1:28" x14ac:dyDescent="0.25">
      <c r="A10" s="278"/>
      <c r="B10" s="24" t="str">
        <f>Uitslagen!B10</f>
        <v>KALFORT SPORTIF 1</v>
      </c>
      <c r="C10" s="55"/>
      <c r="D10" s="25">
        <f>RANK('Ranking values'!D10,'Ranking values'!D$2:D$14)</f>
        <v>13</v>
      </c>
      <c r="E10" s="25">
        <f>RANK('Ranking values'!E10,'Ranking values'!E$2:E$14)</f>
        <v>13</v>
      </c>
      <c r="F10" s="25">
        <f>RANK('Ranking values'!F10,'Ranking values'!F$2:F$14)</f>
        <v>11</v>
      </c>
      <c r="G10" s="25">
        <f>RANK('Ranking values'!G10,'Ranking values'!G$2:G$14)</f>
        <v>11</v>
      </c>
      <c r="H10" s="25">
        <f>RANK('Ranking values'!H10,'Ranking values'!H$2:H$14)</f>
        <v>12</v>
      </c>
      <c r="I10" s="25">
        <f>RANK('Ranking values'!I10,'Ranking values'!I$2:I$14)</f>
        <v>10</v>
      </c>
      <c r="J10" s="25">
        <f>RANK('Ranking values'!J10,'Ranking values'!J$2:J$14)</f>
        <v>10</v>
      </c>
      <c r="K10" s="25">
        <f>RANK('Ranking values'!K10,'Ranking values'!K$2:K$14)</f>
        <v>11</v>
      </c>
      <c r="L10" s="25">
        <f>RANK('Ranking values'!L10,'Ranking values'!L$2:L$14)</f>
        <v>11</v>
      </c>
      <c r="M10" s="25">
        <f>RANK('Ranking values'!M10,'Ranking values'!M$2:M$14)</f>
        <v>11</v>
      </c>
      <c r="N10" s="25">
        <f>RANK('Ranking values'!N10,'Ranking values'!N$2:N$14)</f>
        <v>10</v>
      </c>
      <c r="O10" s="25">
        <f>RANK('Ranking values'!O10,'Ranking values'!O$2:O$14)</f>
        <v>10</v>
      </c>
      <c r="P10" s="25">
        <f>RANK('Ranking values'!P10,'Ranking values'!P$2:P$14)</f>
        <v>10</v>
      </c>
      <c r="Q10" s="25">
        <f>RANK('Ranking values'!Q10,'Ranking values'!Q$2:Q$14)</f>
        <v>10</v>
      </c>
      <c r="R10" s="25">
        <f>RANK('Ranking values'!R10,'Ranking values'!R$2:R$14)</f>
        <v>10</v>
      </c>
      <c r="S10" s="25">
        <f>RANK('Ranking values'!S10,'Ranking values'!S$2:S$14)</f>
        <v>10</v>
      </c>
      <c r="T10" s="25">
        <f>RANK('Ranking values'!T10,'Ranking values'!T$2:T$14)</f>
        <v>10</v>
      </c>
      <c r="U10" s="25">
        <f>RANK('Ranking values'!U10,'Ranking values'!U$2:U$14)</f>
        <v>10</v>
      </c>
      <c r="V10" s="25">
        <f>RANK('Ranking values'!V10,'Ranking values'!V$2:V$14)</f>
        <v>10</v>
      </c>
      <c r="W10" s="25">
        <f>RANK('Ranking values'!W10,'Ranking values'!W$2:W$14)</f>
        <v>10</v>
      </c>
      <c r="X10" s="25">
        <f>RANK('Ranking values'!X10,'Ranking values'!X$2:X$14)</f>
        <v>10</v>
      </c>
      <c r="Y10" s="25">
        <f>RANK('Ranking values'!Y10,'Ranking values'!Y$2:Y$14)</f>
        <v>10</v>
      </c>
      <c r="Z10" s="25">
        <f>RANK('Ranking values'!Z10,'Ranking values'!Z$2:Z$14)</f>
        <v>10</v>
      </c>
      <c r="AA10" s="25">
        <f>RANK('Ranking values'!AA10,'Ranking values'!AA$2:AA$14)</f>
        <v>10</v>
      </c>
      <c r="AB10" s="25">
        <f>RANK('Ranking values'!AB10,'Ranking values'!AB$2:AB$14)</f>
        <v>10</v>
      </c>
    </row>
    <row r="11" spans="1:28" x14ac:dyDescent="0.25">
      <c r="A11" s="278"/>
      <c r="B11" s="24" t="str">
        <f>Uitslagen!B11</f>
        <v>KALFORT SPORTIF 2</v>
      </c>
      <c r="C11" s="25">
        <f>RANK('Ranking values'!C11,'Ranking values'!C$2:C$14)</f>
        <v>9</v>
      </c>
      <c r="D11" s="25">
        <f>RANK('Ranking values'!D11,'Ranking values'!D$2:D$14)</f>
        <v>5</v>
      </c>
      <c r="E11" s="25">
        <f>RANK('Ranking values'!E11,'Ranking values'!E$2:E$14)</f>
        <v>3</v>
      </c>
      <c r="F11" s="25">
        <f>RANK('Ranking values'!F11,'Ranking values'!F$2:F$14)</f>
        <v>6</v>
      </c>
      <c r="G11" s="25">
        <f>RANK('Ranking values'!G11,'Ranking values'!G$2:G$14)</f>
        <v>6</v>
      </c>
      <c r="H11" s="25">
        <f>RANK('Ranking values'!H11,'Ranking values'!H$2:H$14)</f>
        <v>8</v>
      </c>
      <c r="I11" s="25">
        <f>RANK('Ranking values'!I11,'Ranking values'!I$2:I$14)</f>
        <v>9</v>
      </c>
      <c r="J11" s="25">
        <f>RANK('Ranking values'!J11,'Ranking values'!J$2:J$14)</f>
        <v>9</v>
      </c>
      <c r="K11" s="25">
        <f>RANK('Ranking values'!K11,'Ranking values'!K$2:K$14)</f>
        <v>9</v>
      </c>
      <c r="L11" s="25">
        <f>RANK('Ranking values'!L11,'Ranking values'!L$2:L$14)</f>
        <v>9</v>
      </c>
      <c r="M11" s="25">
        <f>RANK('Ranking values'!M11,'Ranking values'!M$2:M$14)</f>
        <v>9</v>
      </c>
      <c r="N11" s="25">
        <f>RANK('Ranking values'!N11,'Ranking values'!N$2:N$14)</f>
        <v>9</v>
      </c>
      <c r="O11" s="25">
        <f>RANK('Ranking values'!O11,'Ranking values'!O$2:O$14)</f>
        <v>8</v>
      </c>
      <c r="P11" s="25">
        <f>RANK('Ranking values'!P11,'Ranking values'!P$2:P$14)</f>
        <v>7</v>
      </c>
      <c r="Q11" s="25">
        <f>RANK('Ranking values'!Q11,'Ranking values'!Q$2:Q$14)</f>
        <v>8</v>
      </c>
      <c r="R11" s="25">
        <f>RANK('Ranking values'!R11,'Ranking values'!R$2:R$14)</f>
        <v>7</v>
      </c>
      <c r="S11" s="25">
        <f>RANK('Ranking values'!S11,'Ranking values'!S$2:S$14)</f>
        <v>9</v>
      </c>
      <c r="T11" s="25">
        <f>RANK('Ranking values'!T11,'Ranking values'!T$2:T$14)</f>
        <v>9</v>
      </c>
      <c r="U11" s="25">
        <f>RANK('Ranking values'!U11,'Ranking values'!U$2:U$14)</f>
        <v>9</v>
      </c>
      <c r="V11" s="25">
        <f>RANK('Ranking values'!V11,'Ranking values'!V$2:V$14)</f>
        <v>9</v>
      </c>
      <c r="W11" s="25">
        <f>RANK('Ranking values'!W11,'Ranking values'!W$2:W$14)</f>
        <v>9</v>
      </c>
      <c r="X11" s="25">
        <f>RANK('Ranking values'!X11,'Ranking values'!X$2:X$14)</f>
        <v>8</v>
      </c>
      <c r="Y11" s="25">
        <f>RANK('Ranking values'!Y11,'Ranking values'!Y$2:Y$14)</f>
        <v>9</v>
      </c>
      <c r="Z11" s="25">
        <f>RANK('Ranking values'!Z11,'Ranking values'!Z$2:Z$14)</f>
        <v>9</v>
      </c>
      <c r="AA11" s="25">
        <f>RANK('Ranking values'!AA11,'Ranking values'!AA$2:AA$14)</f>
        <v>9</v>
      </c>
      <c r="AB11" s="25">
        <f>RANK('Ranking values'!AB11,'Ranking values'!AB$2:AB$14)</f>
        <v>7</v>
      </c>
    </row>
    <row r="12" spans="1:28" x14ac:dyDescent="0.25">
      <c r="A12" s="278"/>
      <c r="B12" s="24" t="str">
        <f>Uitslagen!B12</f>
        <v>PLAZA 1</v>
      </c>
      <c r="C12" s="25">
        <f>RANK('Ranking values'!C12,'Ranking values'!C$2:C$14)</f>
        <v>10</v>
      </c>
      <c r="D12" s="25">
        <f>RANK('Ranking values'!D12,'Ranking values'!D$2:D$14)</f>
        <v>8</v>
      </c>
      <c r="E12" s="25">
        <f>RANK('Ranking values'!E12,'Ranking values'!E$2:E$14)</f>
        <v>5</v>
      </c>
      <c r="F12" s="25">
        <f>RANK('Ranking values'!F12,'Ranking values'!F$2:F$14)</f>
        <v>4</v>
      </c>
      <c r="G12" s="25">
        <f>RANK('Ranking values'!G12,'Ranking values'!G$2:G$14)</f>
        <v>4</v>
      </c>
      <c r="H12" s="25">
        <f>RANK('Ranking values'!H12,'Ranking values'!H$2:H$14)</f>
        <v>4</v>
      </c>
      <c r="I12" s="25">
        <f>RANK('Ranking values'!I12,'Ranking values'!I$2:I$14)</f>
        <v>3</v>
      </c>
      <c r="J12" s="25">
        <f>RANK('Ranking values'!J12,'Ranking values'!J$2:J$14)</f>
        <v>4</v>
      </c>
      <c r="K12" s="25">
        <f>RANK('Ranking values'!K12,'Ranking values'!K$2:K$14)</f>
        <v>4</v>
      </c>
      <c r="L12" s="25">
        <f>RANK('Ranking values'!L12,'Ranking values'!L$2:L$14)</f>
        <v>5</v>
      </c>
      <c r="M12" s="25">
        <f>RANK('Ranking values'!M12,'Ranking values'!M$2:M$14)</f>
        <v>3</v>
      </c>
      <c r="N12" s="25">
        <f>RANK('Ranking values'!N12,'Ranking values'!N$2:N$14)</f>
        <v>3</v>
      </c>
      <c r="O12" s="25">
        <f>RANK('Ranking values'!O12,'Ranking values'!O$2:O$14)</f>
        <v>4</v>
      </c>
      <c r="P12" s="25">
        <f>RANK('Ranking values'!P12,'Ranking values'!P$2:P$14)</f>
        <v>4</v>
      </c>
      <c r="Q12" s="25">
        <f>RANK('Ranking values'!Q12,'Ranking values'!Q$2:Q$14)</f>
        <v>4</v>
      </c>
      <c r="R12" s="25">
        <f>RANK('Ranking values'!R12,'Ranking values'!R$2:R$14)</f>
        <v>4</v>
      </c>
      <c r="S12" s="25">
        <f>RANK('Ranking values'!S12,'Ranking values'!S$2:S$14)</f>
        <v>5</v>
      </c>
      <c r="T12" s="25">
        <f>RANK('Ranking values'!T12,'Ranking values'!T$2:T$14)</f>
        <v>4</v>
      </c>
      <c r="U12" s="25">
        <f>RANK('Ranking values'!U12,'Ranking values'!U$2:U$14)</f>
        <v>5</v>
      </c>
      <c r="V12" s="25">
        <f>RANK('Ranking values'!V12,'Ranking values'!V$2:V$14)</f>
        <v>4</v>
      </c>
      <c r="W12" s="25">
        <f>RANK('Ranking values'!W12,'Ranking values'!W$2:W$14)</f>
        <v>6</v>
      </c>
      <c r="X12" s="25">
        <f>RANK('Ranking values'!X12,'Ranking values'!X$2:X$14)</f>
        <v>5</v>
      </c>
      <c r="Y12" s="25">
        <f>RANK('Ranking values'!Y12,'Ranking values'!Y$2:Y$14)</f>
        <v>6</v>
      </c>
      <c r="Z12" s="25">
        <f>RANK('Ranking values'!Z12,'Ranking values'!Z$2:Z$14)</f>
        <v>7</v>
      </c>
      <c r="AA12" s="25">
        <f>RANK('Ranking values'!AA12,'Ranking values'!AA$2:AA$14)</f>
        <v>7</v>
      </c>
      <c r="AB12" s="25">
        <f>RANK('Ranking values'!AB12,'Ranking values'!AB$2:AB$14)</f>
        <v>9</v>
      </c>
    </row>
    <row r="13" spans="1:28" x14ac:dyDescent="0.25">
      <c r="A13" s="278"/>
      <c r="B13" s="24" t="str">
        <f>Uitslagen!B13</f>
        <v>SPORTIFKE 1</v>
      </c>
      <c r="C13" s="25">
        <f>RANK('Ranking values'!C13,'Ranking values'!C$2:C$14)</f>
        <v>1</v>
      </c>
      <c r="D13" s="25">
        <f>RANK('Ranking values'!D13,'Ranking values'!D$2:D$14)</f>
        <v>4</v>
      </c>
      <c r="E13" s="25">
        <f>RANK('Ranking values'!E13,'Ranking values'!E$2:E$14)</f>
        <v>10</v>
      </c>
      <c r="F13" s="25">
        <f>RANK('Ranking values'!F13,'Ranking values'!F$2:F$14)</f>
        <v>9</v>
      </c>
      <c r="G13" s="25">
        <f>RANK('Ranking values'!G13,'Ranking values'!G$2:G$14)</f>
        <v>6</v>
      </c>
      <c r="H13" s="25">
        <f>RANK('Ranking values'!H13,'Ranking values'!H$2:H$14)</f>
        <v>6</v>
      </c>
      <c r="I13" s="25">
        <f>RANK('Ranking values'!I13,'Ranking values'!I$2:I$14)</f>
        <v>7</v>
      </c>
      <c r="J13" s="25">
        <f>RANK('Ranking values'!J13,'Ranking values'!J$2:J$14)</f>
        <v>7</v>
      </c>
      <c r="K13" s="25">
        <f>RANK('Ranking values'!K13,'Ranking values'!K$2:K$14)</f>
        <v>7</v>
      </c>
      <c r="L13" s="25">
        <f>RANK('Ranking values'!L13,'Ranking values'!L$2:L$14)</f>
        <v>6</v>
      </c>
      <c r="M13" s="25">
        <f>RANK('Ranking values'!M13,'Ranking values'!M$2:M$14)</f>
        <v>7</v>
      </c>
      <c r="N13" s="25">
        <f>RANK('Ranking values'!N13,'Ranking values'!N$2:N$14)</f>
        <v>6</v>
      </c>
      <c r="O13" s="25">
        <f>RANK('Ranking values'!O13,'Ranking values'!O$2:O$14)</f>
        <v>5</v>
      </c>
      <c r="P13" s="25">
        <f>RANK('Ranking values'!P13,'Ranking values'!P$2:P$14)</f>
        <v>5</v>
      </c>
      <c r="Q13" s="25">
        <f>RANK('Ranking values'!Q13,'Ranking values'!Q$2:Q$14)</f>
        <v>5</v>
      </c>
      <c r="R13" s="25">
        <f>RANK('Ranking values'!R13,'Ranking values'!R$2:R$14)</f>
        <v>5</v>
      </c>
      <c r="S13" s="25">
        <f>RANK('Ranking values'!S13,'Ranking values'!S$2:S$14)</f>
        <v>4</v>
      </c>
      <c r="T13" s="25">
        <f>RANK('Ranking values'!T13,'Ranking values'!T$2:T$14)</f>
        <v>5</v>
      </c>
      <c r="U13" s="25">
        <f>RANK('Ranking values'!U13,'Ranking values'!U$2:U$14)</f>
        <v>4</v>
      </c>
      <c r="V13" s="25">
        <f>RANK('Ranking values'!V13,'Ranking values'!V$2:V$14)</f>
        <v>5</v>
      </c>
      <c r="W13" s="25">
        <f>RANK('Ranking values'!W13,'Ranking values'!W$2:W$14)</f>
        <v>4</v>
      </c>
      <c r="X13" s="25">
        <f>RANK('Ranking values'!X13,'Ranking values'!X$2:X$14)</f>
        <v>6</v>
      </c>
      <c r="Y13" s="25">
        <f>RANK('Ranking values'!Y13,'Ranking values'!Y$2:Y$14)</f>
        <v>5</v>
      </c>
      <c r="Z13" s="25">
        <f>RANK('Ranking values'!Z13,'Ranking values'!Z$2:Z$14)</f>
        <v>5</v>
      </c>
      <c r="AA13" s="25">
        <f>RANK('Ranking values'!AA13,'Ranking values'!AA$2:AA$14)</f>
        <v>5</v>
      </c>
      <c r="AB13" s="25">
        <f>RANK('Ranking values'!AB13,'Ranking values'!AB$2:AB$14)</f>
        <v>5</v>
      </c>
    </row>
    <row r="14" spans="1:28" x14ac:dyDescent="0.25">
      <c r="A14" s="278"/>
      <c r="B14" s="24" t="str">
        <f>Uitslagen!B14</f>
        <v>TEN DORPE 1</v>
      </c>
      <c r="C14" s="25">
        <f>RANK('Ranking values'!C14,'Ranking values'!C$2:C$14)</f>
        <v>8</v>
      </c>
      <c r="D14" s="25">
        <f>RANK('Ranking values'!D14,'Ranking values'!D$2:D$14)</f>
        <v>11</v>
      </c>
      <c r="E14" s="25">
        <f>RANK('Ranking values'!E14,'Ranking values'!E$2:E$14)</f>
        <v>11</v>
      </c>
      <c r="F14" s="25">
        <f>RANK('Ranking values'!F14,'Ranking values'!F$2:F$14)</f>
        <v>12</v>
      </c>
      <c r="G14" s="25">
        <f>RANK('Ranking values'!G14,'Ranking values'!G$2:G$14)</f>
        <v>12</v>
      </c>
      <c r="H14" s="25">
        <f>RANK('Ranking values'!H14,'Ranking values'!H$2:H$14)</f>
        <v>11</v>
      </c>
      <c r="I14" s="25">
        <f>RANK('Ranking values'!I14,'Ranking values'!I$2:I$14)</f>
        <v>12</v>
      </c>
      <c r="J14" s="25">
        <f>RANK('Ranking values'!J14,'Ranking values'!J$2:J$14)</f>
        <v>11</v>
      </c>
      <c r="K14" s="25">
        <f>RANK('Ranking values'!K14,'Ranking values'!K$2:K$14)</f>
        <v>10</v>
      </c>
      <c r="L14" s="25">
        <f>RANK('Ranking values'!L14,'Ranking values'!L$2:L$14)</f>
        <v>10</v>
      </c>
      <c r="M14" s="25">
        <f>RANK('Ranking values'!M14,'Ranking values'!M$2:M$14)</f>
        <v>10</v>
      </c>
      <c r="N14" s="25">
        <f>RANK('Ranking values'!N14,'Ranking values'!N$2:N$14)</f>
        <v>11</v>
      </c>
      <c r="O14" s="25">
        <f>RANK('Ranking values'!O14,'Ranking values'!O$2:O$14)</f>
        <v>12</v>
      </c>
      <c r="P14" s="25">
        <f>RANK('Ranking values'!P14,'Ranking values'!P$2:P$14)</f>
        <v>12</v>
      </c>
      <c r="Q14" s="25">
        <f>RANK('Ranking values'!Q14,'Ranking values'!Q$2:Q$14)</f>
        <v>12</v>
      </c>
      <c r="R14" s="25">
        <f>RANK('Ranking values'!R14,'Ranking values'!R$2:R$14)</f>
        <v>12</v>
      </c>
      <c r="S14" s="25">
        <f>RANK('Ranking values'!S14,'Ranking values'!S$2:S$14)</f>
        <v>12</v>
      </c>
      <c r="T14" s="25">
        <f>RANK('Ranking values'!T14,'Ranking values'!T$2:T$14)</f>
        <v>12</v>
      </c>
      <c r="U14" s="25">
        <f>RANK('Ranking values'!U14,'Ranking values'!U$2:U$14)</f>
        <v>12</v>
      </c>
      <c r="V14" s="25">
        <f>RANK('Ranking values'!V14,'Ranking values'!V$2:V$14)</f>
        <v>12</v>
      </c>
      <c r="W14" s="25">
        <f>RANK('Ranking values'!W14,'Ranking values'!W$2:W$14)</f>
        <v>12</v>
      </c>
      <c r="X14" s="25">
        <f>RANK('Ranking values'!X14,'Ranking values'!X$2:X$14)</f>
        <v>12</v>
      </c>
      <c r="Y14" s="25">
        <f>RANK('Ranking values'!Y14,'Ranking values'!Y$2:Y$14)</f>
        <v>11</v>
      </c>
      <c r="Z14" s="25">
        <f>RANK('Ranking values'!Z14,'Ranking values'!Z$2:Z$14)</f>
        <v>11</v>
      </c>
      <c r="AA14" s="25">
        <f>RANK('Ranking values'!AA14,'Ranking values'!AA$2:AA$14)</f>
        <v>11</v>
      </c>
      <c r="AB14" s="25">
        <f>RANK('Ranking values'!AB14,'Ranking values'!AB$2:AB$14)</f>
        <v>12</v>
      </c>
    </row>
    <row r="15" spans="1:28" x14ac:dyDescent="0.25">
      <c r="A15" s="278"/>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12.75" customHeight="1" x14ac:dyDescent="0.25">
      <c r="A17" s="278" t="str">
        <f>Uitslagen!A17</f>
        <v>1e Reeks</v>
      </c>
      <c r="B17" s="24" t="str">
        <f>Uitslagen!B17</f>
        <v>BETOLED</v>
      </c>
      <c r="C17" s="25">
        <f>RANK('Ranking values'!C17,'Ranking values'!C$17:C$29)</f>
        <v>9</v>
      </c>
      <c r="D17" s="25">
        <f>RANK('Ranking values'!D17,'Ranking values'!D$17:D$29)</f>
        <v>6</v>
      </c>
      <c r="E17" s="25">
        <f>RANK('Ranking values'!E17,'Ranking values'!E$17:E$29)</f>
        <v>9</v>
      </c>
      <c r="F17" s="25">
        <f>RANK('Ranking values'!F17,'Ranking values'!F$17:F$29)</f>
        <v>10</v>
      </c>
      <c r="G17" s="25">
        <f>RANK('Ranking values'!G17,'Ranking values'!G$17:G$29)</f>
        <v>10</v>
      </c>
      <c r="H17" s="25">
        <f>RANK('Ranking values'!H17,'Ranking values'!H$17:H$29)</f>
        <v>11</v>
      </c>
      <c r="I17" s="25">
        <f>RANK('Ranking values'!I17,'Ranking values'!I$17:I$29)</f>
        <v>11</v>
      </c>
      <c r="J17" s="25">
        <f>RANK('Ranking values'!J17,'Ranking values'!J$17:J$29)</f>
        <v>9</v>
      </c>
      <c r="K17" s="25">
        <f>RANK('Ranking values'!K17,'Ranking values'!K$17:K$29)</f>
        <v>9</v>
      </c>
      <c r="L17" s="25">
        <f>RANK('Ranking values'!L17,'Ranking values'!L$17:L$29)</f>
        <v>8</v>
      </c>
      <c r="M17" s="25">
        <f>RANK('Ranking values'!M17,'Ranking values'!M$17:M$29)</f>
        <v>7</v>
      </c>
      <c r="N17" s="25">
        <f>RANK('Ranking values'!N17,'Ranking values'!N$17:N$29)</f>
        <v>5</v>
      </c>
      <c r="O17" s="25">
        <f>RANK('Ranking values'!O17,'Ranking values'!O$17:O$29)</f>
        <v>7</v>
      </c>
      <c r="P17" s="25">
        <f>RANK('Ranking values'!P17,'Ranking values'!P$17:P$29)</f>
        <v>4</v>
      </c>
      <c r="Q17" s="25">
        <f>RANK('Ranking values'!Q17,'Ranking values'!Q$17:Q$29)</f>
        <v>5</v>
      </c>
      <c r="R17" s="25">
        <f>RANK('Ranking values'!R17,'Ranking values'!R$17:R$29)</f>
        <v>6</v>
      </c>
      <c r="S17" s="25">
        <f>RANK('Ranking values'!S17,'Ranking values'!S$17:S$29)</f>
        <v>6</v>
      </c>
      <c r="T17" s="25">
        <f>RANK('Ranking values'!T17,'Ranking values'!T$17:T$29)</f>
        <v>6</v>
      </c>
      <c r="U17" s="25">
        <f>RANK('Ranking values'!U17,'Ranking values'!U$17:U$29)</f>
        <v>4</v>
      </c>
      <c r="V17" s="25">
        <f>RANK('Ranking values'!V17,'Ranking values'!V$17:V$29)</f>
        <v>4</v>
      </c>
      <c r="W17" s="25">
        <f>RANK('Ranking values'!W17,'Ranking values'!W$17:W$29)</f>
        <v>3</v>
      </c>
      <c r="X17" s="25">
        <f>RANK('Ranking values'!X17,'Ranking values'!X$17:X$29)</f>
        <v>3</v>
      </c>
      <c r="Y17" s="25">
        <f>RANK('Ranking values'!Y17,'Ranking values'!Y$17:Y$29)</f>
        <v>4</v>
      </c>
      <c r="Z17" s="25">
        <f>RANK('Ranking values'!Z17,'Ranking values'!Z$17:Z$29)</f>
        <v>3</v>
      </c>
      <c r="AA17" s="25">
        <f>RANK('Ranking values'!AA17,'Ranking values'!AA$17:AA$29)</f>
        <v>3</v>
      </c>
      <c r="AB17" s="25">
        <f>RANK('Ranking values'!AB17,'Ranking values'!AB$17:AB$29)</f>
        <v>3</v>
      </c>
    </row>
    <row r="18" spans="1:28" x14ac:dyDescent="0.25">
      <c r="A18" s="278"/>
      <c r="B18" s="24" t="str">
        <f>Uitslagen!B18</f>
        <v>BILJARTVRIENDEN 1</v>
      </c>
      <c r="C18" s="25">
        <f>RANK('Ranking values'!C18,'Ranking values'!C$17:C$29)</f>
        <v>1</v>
      </c>
      <c r="D18" s="25">
        <f>RANK('Ranking values'!D18,'Ranking values'!D$17:D$29)</f>
        <v>1</v>
      </c>
      <c r="E18" s="25">
        <f>RANK('Ranking values'!E18,'Ranking values'!E$17:E$29)</f>
        <v>1</v>
      </c>
      <c r="F18" s="25">
        <f>RANK('Ranking values'!F18,'Ranking values'!F$17:F$29)</f>
        <v>1</v>
      </c>
      <c r="G18" s="25">
        <f>RANK('Ranking values'!G18,'Ranking values'!G$17:G$29)</f>
        <v>1</v>
      </c>
      <c r="H18" s="25">
        <f>RANK('Ranking values'!H18,'Ranking values'!H$17:H$29)</f>
        <v>1</v>
      </c>
      <c r="I18" s="25">
        <f>RANK('Ranking values'!I18,'Ranking values'!I$17:I$29)</f>
        <v>1</v>
      </c>
      <c r="J18" s="25">
        <f>RANK('Ranking values'!J18,'Ranking values'!J$17:J$29)</f>
        <v>1</v>
      </c>
      <c r="K18" s="25">
        <f>RANK('Ranking values'!K18,'Ranking values'!K$17:K$29)</f>
        <v>1</v>
      </c>
      <c r="L18" s="25">
        <f>RANK('Ranking values'!L18,'Ranking values'!L$17:L$29)</f>
        <v>2</v>
      </c>
      <c r="M18" s="25">
        <f>RANK('Ranking values'!M18,'Ranking values'!M$17:M$29)</f>
        <v>2</v>
      </c>
      <c r="N18" s="25">
        <f>RANK('Ranking values'!N18,'Ranking values'!N$17:N$29)</f>
        <v>2</v>
      </c>
      <c r="O18" s="25">
        <f>RANK('Ranking values'!O18,'Ranking values'!O$17:O$29)</f>
        <v>3</v>
      </c>
      <c r="P18" s="25">
        <f>RANK('Ranking values'!P18,'Ranking values'!P$17:P$29)</f>
        <v>2</v>
      </c>
      <c r="Q18" s="25">
        <f>RANK('Ranking values'!Q18,'Ranking values'!Q$17:Q$29)</f>
        <v>2</v>
      </c>
      <c r="R18" s="25">
        <f>RANK('Ranking values'!R18,'Ranking values'!R$17:R$29)</f>
        <v>3</v>
      </c>
      <c r="S18" s="25">
        <f>RANK('Ranking values'!S18,'Ranking values'!S$17:S$29)</f>
        <v>5</v>
      </c>
      <c r="T18" s="25">
        <f>RANK('Ranking values'!T18,'Ranking values'!T$17:T$29)</f>
        <v>5</v>
      </c>
      <c r="U18" s="25">
        <f>RANK('Ranking values'!U18,'Ranking values'!U$17:U$29)</f>
        <v>6</v>
      </c>
      <c r="V18" s="25">
        <f>RANK('Ranking values'!V18,'Ranking values'!V$17:V$29)</f>
        <v>5</v>
      </c>
      <c r="W18" s="25">
        <f>RANK('Ranking values'!W18,'Ranking values'!W$17:W$29)</f>
        <v>6</v>
      </c>
      <c r="X18" s="25">
        <f>RANK('Ranking values'!X18,'Ranking values'!X$17:X$29)</f>
        <v>6</v>
      </c>
      <c r="Y18" s="25">
        <f>RANK('Ranking values'!Y18,'Ranking values'!Y$17:Y$29)</f>
        <v>6</v>
      </c>
      <c r="Z18" s="25">
        <f>RANK('Ranking values'!Z18,'Ranking values'!Z$17:Z$29)</f>
        <v>6</v>
      </c>
      <c r="AA18" s="25">
        <f>RANK('Ranking values'!AA18,'Ranking values'!AA$17:AA$29)</f>
        <v>6</v>
      </c>
      <c r="AB18" s="25">
        <f>RANK('Ranking values'!AB18,'Ranking values'!AB$17:AB$29)</f>
        <v>7</v>
      </c>
    </row>
    <row r="19" spans="1:28" x14ac:dyDescent="0.25">
      <c r="A19" s="278"/>
      <c r="B19" s="24" t="str">
        <f>Uitslagen!B19</f>
        <v>BLACK BOYS 3</v>
      </c>
      <c r="C19" s="25">
        <f>RANK('Ranking values'!C19,'Ranking values'!C$17:C$29)</f>
        <v>3</v>
      </c>
      <c r="D19" s="25">
        <f>RANK('Ranking values'!D19,'Ranking values'!D$17:D$29)</f>
        <v>3</v>
      </c>
      <c r="E19" s="25">
        <f>RANK('Ranking values'!E19,'Ranking values'!E$17:E$29)</f>
        <v>2</v>
      </c>
      <c r="F19" s="25">
        <f>RANK('Ranking values'!F19,'Ranking values'!F$17:F$29)</f>
        <v>2</v>
      </c>
      <c r="G19" s="25">
        <f>RANK('Ranking values'!G19,'Ranking values'!G$17:G$29)</f>
        <v>2</v>
      </c>
      <c r="H19" s="25">
        <f>RANK('Ranking values'!H19,'Ranking values'!H$17:H$29)</f>
        <v>3</v>
      </c>
      <c r="I19" s="25">
        <f>RANK('Ranking values'!I19,'Ranking values'!I$17:I$29)</f>
        <v>6</v>
      </c>
      <c r="J19" s="25">
        <f>RANK('Ranking values'!J19,'Ranking values'!J$17:J$29)</f>
        <v>7</v>
      </c>
      <c r="K19" s="25">
        <f>RANK('Ranking values'!K19,'Ranking values'!K$17:K$29)</f>
        <v>10</v>
      </c>
      <c r="L19" s="25">
        <f>RANK('Ranking values'!L19,'Ranking values'!L$17:L$29)</f>
        <v>10</v>
      </c>
      <c r="M19" s="25">
        <f>RANK('Ranking values'!M19,'Ranking values'!M$17:M$29)</f>
        <v>10</v>
      </c>
      <c r="N19" s="25">
        <f>RANK('Ranking values'!N19,'Ranking values'!N$17:N$29)</f>
        <v>11</v>
      </c>
      <c r="O19" s="25">
        <f>RANK('Ranking values'!O19,'Ranking values'!O$17:O$29)</f>
        <v>10</v>
      </c>
      <c r="P19" s="25">
        <f>RANK('Ranking values'!P19,'Ranking values'!P$17:P$29)</f>
        <v>10</v>
      </c>
      <c r="Q19" s="25">
        <f>RANK('Ranking values'!Q19,'Ranking values'!Q$17:Q$29)</f>
        <v>11</v>
      </c>
      <c r="R19" s="25">
        <f>RANK('Ranking values'!R19,'Ranking values'!R$17:R$29)</f>
        <v>10</v>
      </c>
      <c r="S19" s="25">
        <f>RANK('Ranking values'!S19,'Ranking values'!S$17:S$29)</f>
        <v>10</v>
      </c>
      <c r="T19" s="25">
        <f>RANK('Ranking values'!T19,'Ranking values'!T$17:T$29)</f>
        <v>10</v>
      </c>
      <c r="U19" s="25">
        <f>RANK('Ranking values'!U19,'Ranking values'!U$17:U$29)</f>
        <v>8</v>
      </c>
      <c r="V19" s="25">
        <f>RANK('Ranking values'!V19,'Ranking values'!V$17:V$29)</f>
        <v>9</v>
      </c>
      <c r="W19" s="25">
        <f>RANK('Ranking values'!W19,'Ranking values'!W$17:W$29)</f>
        <v>9</v>
      </c>
      <c r="X19" s="25">
        <f>RANK('Ranking values'!X19,'Ranking values'!X$17:X$29)</f>
        <v>9</v>
      </c>
      <c r="Y19" s="25">
        <f>RANK('Ranking values'!Y19,'Ranking values'!Y$17:Y$29)</f>
        <v>9</v>
      </c>
      <c r="Z19" s="25">
        <f>RANK('Ranking values'!Z19,'Ranking values'!Z$17:Z$29)</f>
        <v>7</v>
      </c>
      <c r="AA19" s="25">
        <f>RANK('Ranking values'!AA19,'Ranking values'!AA$17:AA$29)</f>
        <v>9</v>
      </c>
      <c r="AB19" s="25">
        <f>RANK('Ranking values'!AB19,'Ranking values'!AB$17:AB$29)</f>
        <v>8</v>
      </c>
    </row>
    <row r="20" spans="1:28" x14ac:dyDescent="0.25">
      <c r="A20" s="278"/>
      <c r="B20" s="24" t="str">
        <f>Uitslagen!B20</f>
        <v>CLIMAX</v>
      </c>
      <c r="C20" s="25">
        <f>RANK('Ranking values'!C20,'Ranking values'!C$17:C$29)</f>
        <v>9</v>
      </c>
      <c r="D20" s="25">
        <f>RANK('Ranking values'!D20,'Ranking values'!D$17:D$29)</f>
        <v>12</v>
      </c>
      <c r="E20" s="25">
        <f>RANK('Ranking values'!E20,'Ranking values'!E$17:E$29)</f>
        <v>7</v>
      </c>
      <c r="F20" s="25">
        <f>RANK('Ranking values'!F20,'Ranking values'!F$17:F$29)</f>
        <v>7</v>
      </c>
      <c r="G20" s="25">
        <f>RANK('Ranking values'!G20,'Ranking values'!G$17:G$29)</f>
        <v>4</v>
      </c>
      <c r="H20" s="25">
        <f>RANK('Ranking values'!H20,'Ranking values'!H$17:H$29)</f>
        <v>9</v>
      </c>
      <c r="I20" s="25">
        <f>RANK('Ranking values'!I20,'Ranking values'!I$17:I$29)</f>
        <v>7</v>
      </c>
      <c r="J20" s="25">
        <f>RANK('Ranking values'!J20,'Ranking values'!J$17:J$29)</f>
        <v>8</v>
      </c>
      <c r="K20" s="25">
        <f>RANK('Ranking values'!K20,'Ranking values'!K$17:K$29)</f>
        <v>7</v>
      </c>
      <c r="L20" s="25">
        <f>RANK('Ranking values'!L20,'Ranking values'!L$17:L$29)</f>
        <v>5</v>
      </c>
      <c r="M20" s="25">
        <f>RANK('Ranking values'!M20,'Ranking values'!M$17:M$29)</f>
        <v>4</v>
      </c>
      <c r="N20" s="25">
        <f>RANK('Ranking values'!N20,'Ranking values'!N$17:N$29)</f>
        <v>6</v>
      </c>
      <c r="O20" s="25">
        <f>RANK('Ranking values'!O20,'Ranking values'!O$17:O$29)</f>
        <v>4</v>
      </c>
      <c r="P20" s="25">
        <f>RANK('Ranking values'!P20,'Ranking values'!P$17:P$29)</f>
        <v>6</v>
      </c>
      <c r="Q20" s="25">
        <f>RANK('Ranking values'!Q20,'Ranking values'!Q$17:Q$29)</f>
        <v>7</v>
      </c>
      <c r="R20" s="25">
        <f>RANK('Ranking values'!R20,'Ranking values'!R$17:R$29)</f>
        <v>7</v>
      </c>
      <c r="S20" s="25">
        <f>RANK('Ranking values'!S20,'Ranking values'!S$17:S$29)</f>
        <v>7</v>
      </c>
      <c r="T20" s="25">
        <f>RANK('Ranking values'!T20,'Ranking values'!T$17:T$29)</f>
        <v>8</v>
      </c>
      <c r="U20" s="25">
        <f>RANK('Ranking values'!U20,'Ranking values'!U$17:U$29)</f>
        <v>9</v>
      </c>
      <c r="V20" s="25">
        <f>RANK('Ranking values'!V20,'Ranking values'!V$17:V$29)</f>
        <v>8</v>
      </c>
      <c r="W20" s="25">
        <f>RANK('Ranking values'!W20,'Ranking values'!W$17:W$29)</f>
        <v>8</v>
      </c>
      <c r="X20" s="25">
        <f>RANK('Ranking values'!X20,'Ranking values'!X$17:X$29)</f>
        <v>7</v>
      </c>
      <c r="Y20" s="25">
        <f>RANK('Ranking values'!Y20,'Ranking values'!Y$17:Y$29)</f>
        <v>7</v>
      </c>
      <c r="Z20" s="25">
        <f>RANK('Ranking values'!Z20,'Ranking values'!Z$17:Z$29)</f>
        <v>7</v>
      </c>
      <c r="AA20" s="25">
        <f>RANK('Ranking values'!AA20,'Ranking values'!AA$17:AA$29)</f>
        <v>8</v>
      </c>
      <c r="AB20" s="25">
        <f>RANK('Ranking values'!AB20,'Ranking values'!AB$17:AB$29)</f>
        <v>9</v>
      </c>
    </row>
    <row r="21" spans="1:28" x14ac:dyDescent="0.25">
      <c r="A21" s="278"/>
      <c r="B21" s="24" t="str">
        <f>Uitslagen!B21</f>
        <v>DE GOLVERS 1</v>
      </c>
      <c r="C21" s="25">
        <f>RANK('Ranking values'!C21,'Ranking values'!C$17:C$29)</f>
        <v>3</v>
      </c>
      <c r="D21" s="25">
        <f>RANK('Ranking values'!D21,'Ranking values'!D$17:D$29)</f>
        <v>7</v>
      </c>
      <c r="E21" s="25">
        <f>RANK('Ranking values'!E21,'Ranking values'!E$17:E$29)</f>
        <v>4</v>
      </c>
      <c r="F21" s="25">
        <f>RANK('Ranking values'!F21,'Ranking values'!F$17:F$29)</f>
        <v>5</v>
      </c>
      <c r="G21" s="25">
        <f>RANK('Ranking values'!G21,'Ranking values'!G$17:G$29)</f>
        <v>6</v>
      </c>
      <c r="H21" s="25">
        <f>RANK('Ranking values'!H21,'Ranking values'!H$17:H$29)</f>
        <v>4</v>
      </c>
      <c r="I21" s="25">
        <f>RANK('Ranking values'!I21,'Ranking values'!I$17:I$29)</f>
        <v>3</v>
      </c>
      <c r="J21" s="25">
        <f>RANK('Ranking values'!J21,'Ranking values'!J$17:J$29)</f>
        <v>2</v>
      </c>
      <c r="K21" s="25">
        <f>RANK('Ranking values'!K21,'Ranking values'!K$17:K$29)</f>
        <v>2</v>
      </c>
      <c r="L21" s="25">
        <f>RANK('Ranking values'!L21,'Ranking values'!L$17:L$29)</f>
        <v>1</v>
      </c>
      <c r="M21" s="25">
        <f>RANK('Ranking values'!M21,'Ranking values'!M$17:M$29)</f>
        <v>1</v>
      </c>
      <c r="N21" s="25">
        <f>RANK('Ranking values'!N21,'Ranking values'!N$17:N$29)</f>
        <v>1</v>
      </c>
      <c r="O21" s="25">
        <f>RANK('Ranking values'!O21,'Ranking values'!O$17:O$29)</f>
        <v>1</v>
      </c>
      <c r="P21" s="25">
        <f>RANK('Ranking values'!P21,'Ranking values'!P$17:P$29)</f>
        <v>1</v>
      </c>
      <c r="Q21" s="25">
        <f>RANK('Ranking values'!Q21,'Ranking values'!Q$17:Q$29)</f>
        <v>1</v>
      </c>
      <c r="R21" s="25">
        <f>RANK('Ranking values'!R21,'Ranking values'!R$17:R$29)</f>
        <v>1</v>
      </c>
      <c r="S21" s="25">
        <f>RANK('Ranking values'!S21,'Ranking values'!S$17:S$29)</f>
        <v>1</v>
      </c>
      <c r="T21" s="25">
        <f>RANK('Ranking values'!T21,'Ranking values'!T$17:T$29)</f>
        <v>1</v>
      </c>
      <c r="U21" s="25">
        <f>RANK('Ranking values'!U21,'Ranking values'!U$17:U$29)</f>
        <v>1</v>
      </c>
      <c r="V21" s="25">
        <f>RANK('Ranking values'!V21,'Ranking values'!V$17:V$29)</f>
        <v>1</v>
      </c>
      <c r="W21" s="25">
        <f>RANK('Ranking values'!W21,'Ranking values'!W$17:W$29)</f>
        <v>1</v>
      </c>
      <c r="X21" s="25">
        <f>RANK('Ranking values'!X21,'Ranking values'!X$17:X$29)</f>
        <v>1</v>
      </c>
      <c r="Y21" s="25">
        <f>RANK('Ranking values'!Y21,'Ranking values'!Y$17:Y$29)</f>
        <v>1</v>
      </c>
      <c r="Z21" s="25">
        <f>RANK('Ranking values'!Z21,'Ranking values'!Z$17:Z$29)</f>
        <v>1</v>
      </c>
      <c r="AA21" s="25">
        <f>RANK('Ranking values'!AA21,'Ranking values'!AA$17:AA$29)</f>
        <v>1</v>
      </c>
      <c r="AB21" s="25">
        <f>RANK('Ranking values'!AB21,'Ranking values'!AB$17:AB$29)</f>
        <v>1</v>
      </c>
    </row>
    <row r="22" spans="1:28" x14ac:dyDescent="0.25">
      <c r="A22" s="278"/>
      <c r="B22" s="24" t="str">
        <f>Uitslagen!B22</f>
        <v>DE SPLINTERS 2</v>
      </c>
      <c r="C22" s="25">
        <f>RANK('Ranking values'!C22,'Ranking values'!C$17:C$29)</f>
        <v>5</v>
      </c>
      <c r="D22" s="25">
        <f>RANK('Ranking values'!D22,'Ranking values'!D$17:D$29)</f>
        <v>2</v>
      </c>
      <c r="E22" s="25">
        <f>RANK('Ranking values'!E22,'Ranking values'!E$17:E$29)</f>
        <v>3</v>
      </c>
      <c r="F22" s="25">
        <f>RANK('Ranking values'!F22,'Ranking values'!F$17:F$29)</f>
        <v>4</v>
      </c>
      <c r="G22" s="25">
        <f>RANK('Ranking values'!G22,'Ranking values'!G$17:G$29)</f>
        <v>4</v>
      </c>
      <c r="H22" s="25">
        <f>RANK('Ranking values'!H22,'Ranking values'!H$17:H$29)</f>
        <v>6</v>
      </c>
      <c r="I22" s="25">
        <f>RANK('Ranking values'!I22,'Ranking values'!I$17:I$29)</f>
        <v>4</v>
      </c>
      <c r="J22" s="25">
        <f>RANK('Ranking values'!J22,'Ranking values'!J$17:J$29)</f>
        <v>4</v>
      </c>
      <c r="K22" s="25">
        <f>RANK('Ranking values'!K22,'Ranking values'!K$17:K$29)</f>
        <v>5</v>
      </c>
      <c r="L22" s="25">
        <f>RANK('Ranking values'!L22,'Ranking values'!L$17:L$29)</f>
        <v>7</v>
      </c>
      <c r="M22" s="25">
        <f>RANK('Ranking values'!M22,'Ranking values'!M$17:M$29)</f>
        <v>6</v>
      </c>
      <c r="N22" s="25">
        <f>RANK('Ranking values'!N22,'Ranking values'!N$17:N$29)</f>
        <v>8</v>
      </c>
      <c r="O22" s="25">
        <f>RANK('Ranking values'!O22,'Ranking values'!O$17:O$29)</f>
        <v>6</v>
      </c>
      <c r="P22" s="25">
        <f>RANK('Ranking values'!P22,'Ranking values'!P$17:P$29)</f>
        <v>8</v>
      </c>
      <c r="Q22" s="25">
        <f>RANK('Ranking values'!Q22,'Ranking values'!Q$17:Q$29)</f>
        <v>8</v>
      </c>
      <c r="R22" s="25">
        <f>RANK('Ranking values'!R22,'Ranking values'!R$17:R$29)</f>
        <v>8</v>
      </c>
      <c r="S22" s="25">
        <f>RANK('Ranking values'!S22,'Ranking values'!S$17:S$29)</f>
        <v>9</v>
      </c>
      <c r="T22" s="25">
        <f>RANK('Ranking values'!T22,'Ranking values'!T$17:T$29)</f>
        <v>9</v>
      </c>
      <c r="U22" s="25">
        <f>RANK('Ranking values'!U22,'Ranking values'!U$17:U$29)</f>
        <v>10</v>
      </c>
      <c r="V22" s="25">
        <f>RANK('Ranking values'!V22,'Ranking values'!V$17:V$29)</f>
        <v>10</v>
      </c>
      <c r="W22" s="25">
        <f>RANK('Ranking values'!W22,'Ranking values'!W$17:W$29)</f>
        <v>10</v>
      </c>
      <c r="X22" s="25">
        <f>RANK('Ranking values'!X22,'Ranking values'!X$17:X$29)</f>
        <v>10</v>
      </c>
      <c r="Y22" s="25">
        <f>RANK('Ranking values'!Y22,'Ranking values'!Y$17:Y$29)</f>
        <v>10</v>
      </c>
      <c r="Z22" s="25">
        <f>RANK('Ranking values'!Z22,'Ranking values'!Z$17:Z$29)</f>
        <v>10</v>
      </c>
      <c r="AA22" s="25">
        <f>RANK('Ranking values'!AA22,'Ranking values'!AA$17:AA$29)</f>
        <v>10</v>
      </c>
      <c r="AB22" s="25">
        <f>RANK('Ranking values'!AB22,'Ranking values'!AB$17:AB$29)</f>
        <v>10</v>
      </c>
    </row>
    <row r="23" spans="1:28" x14ac:dyDescent="0.25">
      <c r="A23" s="278"/>
      <c r="B23" s="24" t="str">
        <f>Uitslagen!B23</f>
        <v>DE TIJGERS</v>
      </c>
      <c r="C23" s="25">
        <f>RANK('Ranking values'!C23,'Ranking values'!C$17:C$29)</f>
        <v>2</v>
      </c>
      <c r="D23" s="25">
        <f>RANK('Ranking values'!D23,'Ranking values'!D$17:D$29)</f>
        <v>5</v>
      </c>
      <c r="E23" s="25">
        <f>RANK('Ranking values'!E23,'Ranking values'!E$17:E$29)</f>
        <v>6</v>
      </c>
      <c r="F23" s="25">
        <f>RANK('Ranking values'!F23,'Ranking values'!F$17:F$29)</f>
        <v>6</v>
      </c>
      <c r="G23" s="25">
        <f>RANK('Ranking values'!G23,'Ranking values'!G$17:G$29)</f>
        <v>9</v>
      </c>
      <c r="H23" s="25">
        <f>RANK('Ranking values'!H23,'Ranking values'!H$17:H$29)</f>
        <v>5</v>
      </c>
      <c r="I23" s="25">
        <f>RANK('Ranking values'!I23,'Ranking values'!I$17:I$29)</f>
        <v>8</v>
      </c>
      <c r="J23" s="25">
        <f>RANK('Ranking values'!J23,'Ranking values'!J$17:J$29)</f>
        <v>6</v>
      </c>
      <c r="K23" s="25">
        <f>RANK('Ranking values'!K23,'Ranking values'!K$17:K$29)</f>
        <v>4</v>
      </c>
      <c r="L23" s="25">
        <f>RANK('Ranking values'!L23,'Ranking values'!L$17:L$29)</f>
        <v>6</v>
      </c>
      <c r="M23" s="25">
        <f>RANK('Ranking values'!M23,'Ranking values'!M$17:M$29)</f>
        <v>8</v>
      </c>
      <c r="N23" s="25">
        <f>RANK('Ranking values'!N23,'Ranking values'!N$17:N$29)</f>
        <v>7</v>
      </c>
      <c r="O23" s="25">
        <f>RANK('Ranking values'!O23,'Ranking values'!O$17:O$29)</f>
        <v>8</v>
      </c>
      <c r="P23" s="25">
        <f>RANK('Ranking values'!P23,'Ranking values'!P$17:P$29)</f>
        <v>5</v>
      </c>
      <c r="Q23" s="25">
        <f>RANK('Ranking values'!Q23,'Ranking values'!Q$17:Q$29)</f>
        <v>6</v>
      </c>
      <c r="R23" s="25">
        <f>RANK('Ranking values'!R23,'Ranking values'!R$17:R$29)</f>
        <v>5</v>
      </c>
      <c r="S23" s="25">
        <f>RANK('Ranking values'!S23,'Ranking values'!S$17:S$29)</f>
        <v>4</v>
      </c>
      <c r="T23" s="25">
        <f>RANK('Ranking values'!T23,'Ranking values'!T$17:T$29)</f>
        <v>4</v>
      </c>
      <c r="U23" s="25">
        <f>RANK('Ranking values'!U23,'Ranking values'!U$17:U$29)</f>
        <v>5</v>
      </c>
      <c r="V23" s="25">
        <f>RANK('Ranking values'!V23,'Ranking values'!V$17:V$29)</f>
        <v>6</v>
      </c>
      <c r="W23" s="25">
        <f>RANK('Ranking values'!W23,'Ranking values'!W$17:W$29)</f>
        <v>5</v>
      </c>
      <c r="X23" s="25">
        <f>RANK('Ranking values'!X23,'Ranking values'!X$17:X$29)</f>
        <v>5</v>
      </c>
      <c r="Y23" s="25">
        <f>RANK('Ranking values'!Y23,'Ranking values'!Y$17:Y$29)</f>
        <v>5</v>
      </c>
      <c r="Z23" s="25">
        <f>RANK('Ranking values'!Z23,'Ranking values'!Z$17:Z$29)</f>
        <v>5</v>
      </c>
      <c r="AA23" s="25">
        <f>RANK('Ranking values'!AA23,'Ranking values'!AA$17:AA$29)</f>
        <v>5</v>
      </c>
      <c r="AB23" s="25">
        <f>RANK('Ranking values'!AB23,'Ranking values'!AB$17:AB$29)</f>
        <v>5</v>
      </c>
    </row>
    <row r="24" spans="1:28" x14ac:dyDescent="0.25">
      <c r="A24" s="278"/>
      <c r="B24" s="24" t="str">
        <f>Uitslagen!B24</f>
        <v>EXCELSIOR</v>
      </c>
      <c r="C24" s="25">
        <f>RANK('Ranking values'!C24,'Ranking values'!C$17:C$29)</f>
        <v>8</v>
      </c>
      <c r="D24" s="25">
        <f>RANK('Ranking values'!D24,'Ranking values'!D$17:D$29)</f>
        <v>11</v>
      </c>
      <c r="E24" s="25">
        <f>RANK('Ranking values'!E24,'Ranking values'!E$17:E$29)</f>
        <v>13</v>
      </c>
      <c r="F24" s="25">
        <f>RANK('Ranking values'!F24,'Ranking values'!F$17:F$29)</f>
        <v>13</v>
      </c>
      <c r="G24" s="25">
        <f>RANK('Ranking values'!G24,'Ranking values'!G$17:G$29)</f>
        <v>13</v>
      </c>
      <c r="H24" s="25">
        <f>RANK('Ranking values'!H24,'Ranking values'!H$17:H$29)</f>
        <v>13</v>
      </c>
      <c r="I24" s="25">
        <f>RANK('Ranking values'!I24,'Ranking values'!I$17:I$29)</f>
        <v>13</v>
      </c>
      <c r="J24" s="25">
        <f>RANK('Ranking values'!J24,'Ranking values'!J$17:J$29)</f>
        <v>13</v>
      </c>
      <c r="K24" s="25">
        <f>RANK('Ranking values'!K24,'Ranking values'!K$17:K$29)</f>
        <v>13</v>
      </c>
      <c r="L24" s="25">
        <f>RANK('Ranking values'!L24,'Ranking values'!L$17:L$29)</f>
        <v>12</v>
      </c>
      <c r="M24" s="25">
        <f>RANK('Ranking values'!M24,'Ranking values'!M$17:M$29)</f>
        <v>12</v>
      </c>
      <c r="N24" s="25">
        <f>RANK('Ranking values'!N24,'Ranking values'!N$17:N$29)</f>
        <v>12</v>
      </c>
      <c r="O24" s="25">
        <f>RANK('Ranking values'!O24,'Ranking values'!O$17:O$29)</f>
        <v>12</v>
      </c>
      <c r="P24" s="25">
        <f>RANK('Ranking values'!P24,'Ranking values'!P$17:P$29)</f>
        <v>12</v>
      </c>
      <c r="Q24" s="25">
        <f>RANK('Ranking values'!Q24,'Ranking values'!Q$17:Q$29)</f>
        <v>12</v>
      </c>
      <c r="R24" s="25">
        <f>RANK('Ranking values'!R24,'Ranking values'!R$17:R$29)</f>
        <v>12</v>
      </c>
      <c r="S24" s="25">
        <f>RANK('Ranking values'!S24,'Ranking values'!S$17:S$29)</f>
        <v>12</v>
      </c>
      <c r="T24" s="25">
        <f>RANK('Ranking values'!T24,'Ranking values'!T$17:T$29)</f>
        <v>11</v>
      </c>
      <c r="U24" s="25">
        <f>RANK('Ranking values'!U24,'Ranking values'!U$17:U$29)</f>
        <v>11</v>
      </c>
      <c r="V24" s="25">
        <f>RANK('Ranking values'!V24,'Ranking values'!V$17:V$29)</f>
        <v>11</v>
      </c>
      <c r="W24" s="25">
        <f>RANK('Ranking values'!W24,'Ranking values'!W$17:W$29)</f>
        <v>11</v>
      </c>
      <c r="X24" s="25">
        <f>RANK('Ranking values'!X24,'Ranking values'!X$17:X$29)</f>
        <v>11</v>
      </c>
      <c r="Y24" s="25">
        <f>RANK('Ranking values'!Y24,'Ranking values'!Y$17:Y$29)</f>
        <v>11</v>
      </c>
      <c r="Z24" s="25">
        <f>RANK('Ranking values'!Z24,'Ranking values'!Z$17:Z$29)</f>
        <v>11</v>
      </c>
      <c r="AA24" s="25">
        <f>RANK('Ranking values'!AA24,'Ranking values'!AA$17:AA$29)</f>
        <v>11</v>
      </c>
      <c r="AB24" s="25">
        <f>RANK('Ranking values'!AB24,'Ranking values'!AB$17:AB$29)</f>
        <v>12</v>
      </c>
    </row>
    <row r="25" spans="1:28" x14ac:dyDescent="0.25">
      <c r="A25" s="278"/>
      <c r="B25" s="24" t="str">
        <f>Uitslagen!B25</f>
        <v>HET WIEL 1</v>
      </c>
      <c r="C25" s="25">
        <f>RANK('Ranking values'!C25,'Ranking values'!C$17:C$29)</f>
        <v>6</v>
      </c>
      <c r="D25" s="25">
        <f>RANK('Ranking values'!D25,'Ranking values'!D$17:D$29)</f>
        <v>8</v>
      </c>
      <c r="E25" s="25">
        <f>RANK('Ranking values'!E25,'Ranking values'!E$17:E$29)</f>
        <v>10</v>
      </c>
      <c r="F25" s="25">
        <f>RANK('Ranking values'!F25,'Ranking values'!F$17:F$29)</f>
        <v>9</v>
      </c>
      <c r="G25" s="25">
        <f>RANK('Ranking values'!G25,'Ranking values'!G$17:G$29)</f>
        <v>8</v>
      </c>
      <c r="H25" s="25">
        <f>RANK('Ranking values'!H25,'Ranking values'!H$17:H$29)</f>
        <v>10</v>
      </c>
      <c r="I25" s="25">
        <f>RANK('Ranking values'!I25,'Ranking values'!I$17:I$29)</f>
        <v>10</v>
      </c>
      <c r="J25" s="25">
        <f>RANK('Ranking values'!J25,'Ranking values'!J$17:J$29)</f>
        <v>11</v>
      </c>
      <c r="K25" s="25">
        <f>RANK('Ranking values'!K25,'Ranking values'!K$17:K$29)</f>
        <v>8</v>
      </c>
      <c r="L25" s="25">
        <f>RANK('Ranking values'!L25,'Ranking values'!L$17:L$29)</f>
        <v>9</v>
      </c>
      <c r="M25" s="25">
        <f>RANK('Ranking values'!M25,'Ranking values'!M$17:M$29)</f>
        <v>9</v>
      </c>
      <c r="N25" s="25">
        <f>RANK('Ranking values'!N25,'Ranking values'!N$17:N$29)</f>
        <v>9</v>
      </c>
      <c r="O25" s="25">
        <f>RANK('Ranking values'!O25,'Ranking values'!O$17:O$29)</f>
        <v>9</v>
      </c>
      <c r="P25" s="25">
        <f>RANK('Ranking values'!P25,'Ranking values'!P$17:P$29)</f>
        <v>9</v>
      </c>
      <c r="Q25" s="25">
        <f>RANK('Ranking values'!Q25,'Ranking values'!Q$17:Q$29)</f>
        <v>9</v>
      </c>
      <c r="R25" s="25">
        <f>RANK('Ranking values'!R25,'Ranking values'!R$17:R$29)</f>
        <v>9</v>
      </c>
      <c r="S25" s="25">
        <f>RANK('Ranking values'!S25,'Ranking values'!S$17:S$29)</f>
        <v>8</v>
      </c>
      <c r="T25" s="25">
        <f>RANK('Ranking values'!T25,'Ranking values'!T$17:T$29)</f>
        <v>7</v>
      </c>
      <c r="U25" s="25">
        <f>RANK('Ranking values'!U25,'Ranking values'!U$17:U$29)</f>
        <v>7</v>
      </c>
      <c r="V25" s="25">
        <f>RANK('Ranking values'!V25,'Ranking values'!V$17:V$29)</f>
        <v>7</v>
      </c>
      <c r="W25" s="25">
        <f>RANK('Ranking values'!W25,'Ranking values'!W$17:W$29)</f>
        <v>7</v>
      </c>
      <c r="X25" s="25">
        <f>RANK('Ranking values'!X25,'Ranking values'!X$17:X$29)</f>
        <v>8</v>
      </c>
      <c r="Y25" s="25">
        <f>RANK('Ranking values'!Y25,'Ranking values'!Y$17:Y$29)</f>
        <v>8</v>
      </c>
      <c r="Z25" s="25">
        <f>RANK('Ranking values'!Z25,'Ranking values'!Z$17:Z$29)</f>
        <v>9</v>
      </c>
      <c r="AA25" s="25">
        <f>RANK('Ranking values'!AA25,'Ranking values'!AA$17:AA$29)</f>
        <v>7</v>
      </c>
      <c r="AB25" s="25">
        <f>RANK('Ranking values'!AB25,'Ranking values'!AB$17:AB$29)</f>
        <v>6</v>
      </c>
    </row>
    <row r="26" spans="1:28" x14ac:dyDescent="0.25">
      <c r="A26" s="278"/>
      <c r="B26" s="24" t="str">
        <f>Uitslagen!B26</f>
        <v>HET ZANDHOF 1</v>
      </c>
      <c r="C26" s="55"/>
      <c r="D26" s="25">
        <f>RANK('Ranking values'!D26,'Ranking values'!D$17:D$29)</f>
        <v>10</v>
      </c>
      <c r="E26" s="25">
        <f>RANK('Ranking values'!E26,'Ranking values'!E$17:E$29)</f>
        <v>11</v>
      </c>
      <c r="F26" s="25">
        <f>RANK('Ranking values'!F26,'Ranking values'!F$17:F$29)</f>
        <v>11</v>
      </c>
      <c r="G26" s="25">
        <f>RANK('Ranking values'!G26,'Ranking values'!G$17:G$29)</f>
        <v>10</v>
      </c>
      <c r="H26" s="25">
        <f>RANK('Ranking values'!H26,'Ranking values'!H$17:H$29)</f>
        <v>8</v>
      </c>
      <c r="I26" s="25">
        <f>RANK('Ranking values'!I26,'Ranking values'!I$17:I$29)</f>
        <v>5</v>
      </c>
      <c r="J26" s="25">
        <f>RANK('Ranking values'!J26,'Ranking values'!J$17:J$29)</f>
        <v>5</v>
      </c>
      <c r="K26" s="25">
        <f>RANK('Ranking values'!K26,'Ranking values'!K$17:K$29)</f>
        <v>6</v>
      </c>
      <c r="L26" s="25">
        <f>RANK('Ranking values'!L26,'Ranking values'!L$17:L$29)</f>
        <v>4</v>
      </c>
      <c r="M26" s="25">
        <f>RANK('Ranking values'!M26,'Ranking values'!M$17:M$29)</f>
        <v>3</v>
      </c>
      <c r="N26" s="25">
        <f>RANK('Ranking values'!N26,'Ranking values'!N$17:N$29)</f>
        <v>4</v>
      </c>
      <c r="O26" s="25">
        <f>RANK('Ranking values'!O26,'Ranking values'!O$17:O$29)</f>
        <v>2</v>
      </c>
      <c r="P26" s="25">
        <f>RANK('Ranking values'!P26,'Ranking values'!P$17:P$29)</f>
        <v>3</v>
      </c>
      <c r="Q26" s="25">
        <f>RANK('Ranking values'!Q26,'Ranking values'!Q$17:Q$29)</f>
        <v>4</v>
      </c>
      <c r="R26" s="25">
        <f>RANK('Ranking values'!R26,'Ranking values'!R$17:R$29)</f>
        <v>4</v>
      </c>
      <c r="S26" s="25">
        <f>RANK('Ranking values'!S26,'Ranking values'!S$17:S$29)</f>
        <v>3</v>
      </c>
      <c r="T26" s="25">
        <f>RANK('Ranking values'!T26,'Ranking values'!T$17:T$29)</f>
        <v>3</v>
      </c>
      <c r="U26" s="25">
        <f>RANK('Ranking values'!U26,'Ranking values'!U$17:U$29)</f>
        <v>3</v>
      </c>
      <c r="V26" s="25">
        <f>RANK('Ranking values'!V26,'Ranking values'!V$17:V$29)</f>
        <v>3</v>
      </c>
      <c r="W26" s="25">
        <f>RANK('Ranking values'!W26,'Ranking values'!W$17:W$29)</f>
        <v>4</v>
      </c>
      <c r="X26" s="25">
        <f>RANK('Ranking values'!X26,'Ranking values'!X$17:X$29)</f>
        <v>4</v>
      </c>
      <c r="Y26" s="25">
        <f>RANK('Ranking values'!Y26,'Ranking values'!Y$17:Y$29)</f>
        <v>2</v>
      </c>
      <c r="Z26" s="25">
        <f>RANK('Ranking values'!Z26,'Ranking values'!Z$17:Z$29)</f>
        <v>2</v>
      </c>
      <c r="AA26" s="25">
        <f>RANK('Ranking values'!AA26,'Ranking values'!AA$17:AA$29)</f>
        <v>2</v>
      </c>
      <c r="AB26" s="25">
        <f>RANK('Ranking values'!AB26,'Ranking values'!AB$17:AB$29)</f>
        <v>2</v>
      </c>
    </row>
    <row r="27" spans="1:28" x14ac:dyDescent="0.25">
      <c r="A27" s="278"/>
      <c r="B27" s="24" t="str">
        <f>Uitslagen!B27</f>
        <v>KALFORT SPORTIF 3</v>
      </c>
      <c r="C27" s="25">
        <f>RANK('Ranking values'!C27,'Ranking values'!C$17:C$29)</f>
        <v>6</v>
      </c>
      <c r="D27" s="25">
        <f>RANK('Ranking values'!D27,'Ranking values'!D$17:D$29)</f>
        <v>4</v>
      </c>
      <c r="E27" s="25">
        <f>RANK('Ranking values'!E27,'Ranking values'!E$17:E$29)</f>
        <v>5</v>
      </c>
      <c r="F27" s="25">
        <f>RANK('Ranking values'!F27,'Ranking values'!F$17:F$29)</f>
        <v>3</v>
      </c>
      <c r="G27" s="25">
        <f>RANK('Ranking values'!G27,'Ranking values'!G$17:G$29)</f>
        <v>2</v>
      </c>
      <c r="H27" s="25">
        <f>RANK('Ranking values'!H27,'Ranking values'!H$17:H$29)</f>
        <v>2</v>
      </c>
      <c r="I27" s="25">
        <f>RANK('Ranking values'!I27,'Ranking values'!I$17:I$29)</f>
        <v>2</v>
      </c>
      <c r="J27" s="25">
        <f>RANK('Ranking values'!J27,'Ranking values'!J$17:J$29)</f>
        <v>3</v>
      </c>
      <c r="K27" s="25">
        <f>RANK('Ranking values'!K27,'Ranking values'!K$17:K$29)</f>
        <v>3</v>
      </c>
      <c r="L27" s="25">
        <f>RANK('Ranking values'!L27,'Ranking values'!L$17:L$29)</f>
        <v>3</v>
      </c>
      <c r="M27" s="25">
        <f>RANK('Ranking values'!M27,'Ranking values'!M$17:M$29)</f>
        <v>5</v>
      </c>
      <c r="N27" s="25">
        <f>RANK('Ranking values'!N27,'Ranking values'!N$17:N$29)</f>
        <v>3</v>
      </c>
      <c r="O27" s="25">
        <f>RANK('Ranking values'!O27,'Ranking values'!O$17:O$29)</f>
        <v>5</v>
      </c>
      <c r="P27" s="25">
        <f>RANK('Ranking values'!P27,'Ranking values'!P$17:P$29)</f>
        <v>7</v>
      </c>
      <c r="Q27" s="25">
        <f>RANK('Ranking values'!Q27,'Ranking values'!Q$17:Q$29)</f>
        <v>3</v>
      </c>
      <c r="R27" s="25">
        <f>RANK('Ranking values'!R27,'Ranking values'!R$17:R$29)</f>
        <v>2</v>
      </c>
      <c r="S27" s="25">
        <f>RANK('Ranking values'!S27,'Ranking values'!S$17:S$29)</f>
        <v>2</v>
      </c>
      <c r="T27" s="25">
        <f>RANK('Ranking values'!T27,'Ranking values'!T$17:T$29)</f>
        <v>2</v>
      </c>
      <c r="U27" s="25">
        <f>RANK('Ranking values'!U27,'Ranking values'!U$17:U$29)</f>
        <v>2</v>
      </c>
      <c r="V27" s="25">
        <f>RANK('Ranking values'!V27,'Ranking values'!V$17:V$29)</f>
        <v>2</v>
      </c>
      <c r="W27" s="25">
        <f>RANK('Ranking values'!W27,'Ranking values'!W$17:W$29)</f>
        <v>2</v>
      </c>
      <c r="X27" s="25">
        <f>RANK('Ranking values'!X27,'Ranking values'!X$17:X$29)</f>
        <v>2</v>
      </c>
      <c r="Y27" s="25">
        <f>RANK('Ranking values'!Y27,'Ranking values'!Y$17:Y$29)</f>
        <v>3</v>
      </c>
      <c r="Z27" s="25">
        <f>RANK('Ranking values'!Z27,'Ranking values'!Z$17:Z$29)</f>
        <v>4</v>
      </c>
      <c r="AA27" s="25">
        <f>RANK('Ranking values'!AA27,'Ranking values'!AA$17:AA$29)</f>
        <v>4</v>
      </c>
      <c r="AB27" s="25">
        <f>RANK('Ranking values'!AB27,'Ranking values'!AB$17:AB$29)</f>
        <v>4</v>
      </c>
    </row>
    <row r="28" spans="1:28" x14ac:dyDescent="0.25">
      <c r="A28" s="278"/>
      <c r="B28" s="24" t="str">
        <f>Uitslagen!B28</f>
        <v>NJAMMIE</v>
      </c>
      <c r="C28" s="25">
        <f>RANK('Ranking values'!C28,'Ranking values'!C$17:C$29)</f>
        <v>12</v>
      </c>
      <c r="D28" s="25">
        <f>RANK('Ranking values'!D28,'Ranking values'!D$17:D$29)</f>
        <v>9</v>
      </c>
      <c r="E28" s="25">
        <f>RANK('Ranking values'!E28,'Ranking values'!E$17:E$29)</f>
        <v>12</v>
      </c>
      <c r="F28" s="25">
        <f>RANK('Ranking values'!F28,'Ranking values'!F$17:F$29)</f>
        <v>12</v>
      </c>
      <c r="G28" s="25">
        <f>RANK('Ranking values'!G28,'Ranking values'!G$17:G$29)</f>
        <v>12</v>
      </c>
      <c r="H28" s="25">
        <f>RANK('Ranking values'!H28,'Ranking values'!H$17:H$29)</f>
        <v>12</v>
      </c>
      <c r="I28" s="25">
        <f>RANK('Ranking values'!I28,'Ranking values'!I$17:I$29)</f>
        <v>12</v>
      </c>
      <c r="J28" s="25">
        <f>RANK('Ranking values'!J28,'Ranking values'!J$17:J$29)</f>
        <v>12</v>
      </c>
      <c r="K28" s="25">
        <f>RANK('Ranking values'!K28,'Ranking values'!K$17:K$29)</f>
        <v>12</v>
      </c>
      <c r="L28" s="25">
        <f>RANK('Ranking values'!L28,'Ranking values'!L$17:L$29)</f>
        <v>13</v>
      </c>
      <c r="M28" s="25">
        <f>RANK('Ranking values'!M28,'Ranking values'!M$17:M$29)</f>
        <v>13</v>
      </c>
      <c r="N28" s="25">
        <f>RANK('Ranking values'!N28,'Ranking values'!N$17:N$29)</f>
        <v>13</v>
      </c>
      <c r="O28" s="25">
        <f>RANK('Ranking values'!O28,'Ranking values'!O$17:O$29)</f>
        <v>13</v>
      </c>
      <c r="P28" s="25">
        <f>RANK('Ranking values'!P28,'Ranking values'!P$17:P$29)</f>
        <v>13</v>
      </c>
      <c r="Q28" s="25">
        <f>RANK('Ranking values'!Q28,'Ranking values'!Q$17:Q$29)</f>
        <v>13</v>
      </c>
      <c r="R28" s="25">
        <f>RANK('Ranking values'!R28,'Ranking values'!R$17:R$29)</f>
        <v>13</v>
      </c>
      <c r="S28" s="25">
        <f>RANK('Ranking values'!S28,'Ranking values'!S$17:S$29)</f>
        <v>13</v>
      </c>
      <c r="T28" s="25">
        <f>RANK('Ranking values'!T28,'Ranking values'!T$17:T$29)</f>
        <v>13</v>
      </c>
      <c r="U28" s="25">
        <f>RANK('Ranking values'!U28,'Ranking values'!U$17:U$29)</f>
        <v>13</v>
      </c>
      <c r="V28" s="25">
        <f>RANK('Ranking values'!V28,'Ranking values'!V$17:V$29)</f>
        <v>13</v>
      </c>
      <c r="W28" s="25">
        <f>RANK('Ranking values'!W28,'Ranking values'!W$17:W$29)</f>
        <v>13</v>
      </c>
      <c r="X28" s="25">
        <f>RANK('Ranking values'!X28,'Ranking values'!X$17:X$29)</f>
        <v>13</v>
      </c>
      <c r="Y28" s="25">
        <f>RANK('Ranking values'!Y28,'Ranking values'!Y$17:Y$29)</f>
        <v>13</v>
      </c>
      <c r="Z28" s="25">
        <f>RANK('Ranking values'!Z28,'Ranking values'!Z$17:Z$29)</f>
        <v>13</v>
      </c>
      <c r="AA28" s="25">
        <f>RANK('Ranking values'!AA28,'Ranking values'!AA$17:AA$29)</f>
        <v>13</v>
      </c>
      <c r="AB28" s="25">
        <f>RANK('Ranking values'!AB28,'Ranking values'!AB$17:AB$29)</f>
        <v>13</v>
      </c>
    </row>
    <row r="29" spans="1:28" x14ac:dyDescent="0.25">
      <c r="A29" s="278"/>
      <c r="B29" s="24" t="str">
        <f>Uitslagen!B29</f>
        <v>TEN DORPE 2</v>
      </c>
      <c r="C29" s="25">
        <f>RANK('Ranking values'!C29,'Ranking values'!C$17:C$29)</f>
        <v>11</v>
      </c>
      <c r="D29" s="25">
        <f>RANK('Ranking values'!D29,'Ranking values'!D$17:D$29)</f>
        <v>13</v>
      </c>
      <c r="E29" s="25">
        <f>RANK('Ranking values'!E29,'Ranking values'!E$17:E$29)</f>
        <v>8</v>
      </c>
      <c r="F29" s="25">
        <f>RANK('Ranking values'!F29,'Ranking values'!F$17:F$29)</f>
        <v>8</v>
      </c>
      <c r="G29" s="25">
        <f>RANK('Ranking values'!G29,'Ranking values'!G$17:G$29)</f>
        <v>6</v>
      </c>
      <c r="H29" s="25">
        <f>RANK('Ranking values'!H29,'Ranking values'!H$17:H$29)</f>
        <v>7</v>
      </c>
      <c r="I29" s="25">
        <f>RANK('Ranking values'!I29,'Ranking values'!I$17:I$29)</f>
        <v>9</v>
      </c>
      <c r="J29" s="25">
        <f>RANK('Ranking values'!J29,'Ranking values'!J$17:J$29)</f>
        <v>10</v>
      </c>
      <c r="K29" s="25">
        <f>RANK('Ranking values'!K29,'Ranking values'!K$17:K$29)</f>
        <v>11</v>
      </c>
      <c r="L29" s="25">
        <f>RANK('Ranking values'!L29,'Ranking values'!L$17:L$29)</f>
        <v>11</v>
      </c>
      <c r="M29" s="25">
        <f>RANK('Ranking values'!M29,'Ranking values'!M$17:M$29)</f>
        <v>11</v>
      </c>
      <c r="N29" s="25">
        <f>RANK('Ranking values'!N29,'Ranking values'!N$17:N$29)</f>
        <v>10</v>
      </c>
      <c r="O29" s="25">
        <f>RANK('Ranking values'!O29,'Ranking values'!O$17:O$29)</f>
        <v>11</v>
      </c>
      <c r="P29" s="25">
        <f>RANK('Ranking values'!P29,'Ranking values'!P$17:P$29)</f>
        <v>11</v>
      </c>
      <c r="Q29" s="25">
        <f>RANK('Ranking values'!Q29,'Ranking values'!Q$17:Q$29)</f>
        <v>10</v>
      </c>
      <c r="R29" s="25">
        <f>RANK('Ranking values'!R29,'Ranking values'!R$17:R$29)</f>
        <v>11</v>
      </c>
      <c r="S29" s="25">
        <f>RANK('Ranking values'!S29,'Ranking values'!S$17:S$29)</f>
        <v>11</v>
      </c>
      <c r="T29" s="25">
        <f>RANK('Ranking values'!T29,'Ranking values'!T$17:T$29)</f>
        <v>12</v>
      </c>
      <c r="U29" s="25">
        <f>RANK('Ranking values'!U29,'Ranking values'!U$17:U$29)</f>
        <v>12</v>
      </c>
      <c r="V29" s="25">
        <f>RANK('Ranking values'!V29,'Ranking values'!V$17:V$29)</f>
        <v>12</v>
      </c>
      <c r="W29" s="25">
        <f>RANK('Ranking values'!W29,'Ranking values'!W$17:W$29)</f>
        <v>12</v>
      </c>
      <c r="X29" s="25">
        <f>RANK('Ranking values'!X29,'Ranking values'!X$17:X$29)</f>
        <v>12</v>
      </c>
      <c r="Y29" s="25">
        <f>RANK('Ranking values'!Y29,'Ranking values'!Y$17:Y$29)</f>
        <v>12</v>
      </c>
      <c r="Z29" s="25">
        <f>RANK('Ranking values'!Z29,'Ranking values'!Z$17:Z$29)</f>
        <v>12</v>
      </c>
      <c r="AA29" s="25">
        <f>RANK('Ranking values'!AA29,'Ranking values'!AA$17:AA$29)</f>
        <v>12</v>
      </c>
      <c r="AB29" s="25">
        <f>RANK('Ranking values'!AB29,'Ranking values'!AB$17:AB$29)</f>
        <v>11</v>
      </c>
    </row>
    <row r="30" spans="1:28" x14ac:dyDescent="0.2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ht="12.75" customHeight="1" x14ac:dyDescent="0.25">
      <c r="A31" s="278" t="str">
        <f>Uitslagen!A31</f>
        <v>2e Reeks</v>
      </c>
      <c r="B31" s="24" t="str">
        <f>Uitslagen!B31</f>
        <v>BLOCKSKEN</v>
      </c>
      <c r="C31" s="25">
        <f>RANK('Ranking values'!C31,'Ranking values'!C$31:C$42)</f>
        <v>12</v>
      </c>
      <c r="D31" s="25">
        <f>RANK('Ranking values'!D31,'Ranking values'!D$31:D$42)</f>
        <v>5</v>
      </c>
      <c r="E31" s="25">
        <f>RANK('Ranking values'!E31,'Ranking values'!E$31:E$42)</f>
        <v>4</v>
      </c>
      <c r="F31" s="25">
        <f>RANK('Ranking values'!F31,'Ranking values'!F$31:F$42)</f>
        <v>4</v>
      </c>
      <c r="G31" s="25">
        <f>RANK('Ranking values'!G31,'Ranking values'!G$31:G$42)</f>
        <v>6</v>
      </c>
      <c r="H31" s="25">
        <f>RANK('Ranking values'!H31,'Ranking values'!H$31:H$42)</f>
        <v>5</v>
      </c>
      <c r="I31" s="25">
        <f>RANK('Ranking values'!I31,'Ranking values'!I$31:I$42)</f>
        <v>4</v>
      </c>
      <c r="J31" s="25">
        <f>RANK('Ranking values'!J31,'Ranking values'!J$31:J$42)</f>
        <v>4</v>
      </c>
      <c r="K31" s="25">
        <f>RANK('Ranking values'!K31,'Ranking values'!K$31:K$42)</f>
        <v>6</v>
      </c>
      <c r="L31" s="25">
        <f>RANK('Ranking values'!L31,'Ranking values'!L$31:L$42)</f>
        <v>4</v>
      </c>
      <c r="M31" s="25">
        <f>RANK('Ranking values'!M31,'Ranking values'!M$31:M$42)</f>
        <v>4</v>
      </c>
      <c r="N31" s="25">
        <f>RANK('Ranking values'!N31,'Ranking values'!N$31:N$42)</f>
        <v>4</v>
      </c>
      <c r="O31" s="25">
        <f>RANK('Ranking values'!O31,'Ranking values'!O$31:O$42)</f>
        <v>5</v>
      </c>
      <c r="P31" s="25">
        <f>RANK('Ranking values'!P31,'Ranking values'!P$31:P$42)</f>
        <v>5</v>
      </c>
      <c r="Q31" s="25">
        <f>RANK('Ranking values'!Q31,'Ranking values'!Q$31:Q$42)</f>
        <v>5</v>
      </c>
      <c r="R31" s="25">
        <f>RANK('Ranking values'!R31,'Ranking values'!R$31:R$42)</f>
        <v>5</v>
      </c>
      <c r="S31" s="25">
        <f>RANK('Ranking values'!S31,'Ranking values'!S$31:S$42)</f>
        <v>6</v>
      </c>
      <c r="T31" s="25">
        <f>RANK('Ranking values'!T31,'Ranking values'!T$31:T$42)</f>
        <v>6</v>
      </c>
      <c r="U31" s="25">
        <f>RANK('Ranking values'!U31,'Ranking values'!U$31:U$42)</f>
        <v>6</v>
      </c>
      <c r="V31" s="25">
        <f>RANK('Ranking values'!V31,'Ranking values'!V$31:V$42)</f>
        <v>6</v>
      </c>
      <c r="W31" s="25">
        <f>RANK('Ranking values'!W31,'Ranking values'!W$31:W$42)</f>
        <v>6</v>
      </c>
      <c r="X31" s="25">
        <f>RANK('Ranking values'!X31,'Ranking values'!X$31:X$42)</f>
        <v>6</v>
      </c>
      <c r="Y31" s="25">
        <f>RANK('Ranking values'!Y31,'Ranking values'!Y$31:Y$42)</f>
        <v>6</v>
      </c>
      <c r="Z31" s="25">
        <f>RANK('Ranking values'!Z31,'Ranking values'!Z$31:Z$42)</f>
        <v>6</v>
      </c>
      <c r="AA31" s="25">
        <f>RANK('Ranking values'!AA31,'Ranking values'!AA$31:AA$42)</f>
        <v>6</v>
      </c>
      <c r="AB31" s="25">
        <f>RANK('Ranking values'!AB31,'Ranking values'!AB$31:AB$42)</f>
        <v>6</v>
      </c>
    </row>
    <row r="32" spans="1:28" x14ac:dyDescent="0.25">
      <c r="A32" s="278"/>
      <c r="B32" s="24" t="str">
        <f>Uitslagen!B32</f>
        <v>DE GOLVERS 2</v>
      </c>
      <c r="C32" s="25">
        <f>RANK('Ranking values'!C32,'Ranking values'!C$31:C$42)</f>
        <v>2</v>
      </c>
      <c r="D32" s="25">
        <f>RANK('Ranking values'!D32,'Ranking values'!D$31:D$42)</f>
        <v>1</v>
      </c>
      <c r="E32" s="25">
        <f>RANK('Ranking values'!E32,'Ranking values'!E$31:E$42)</f>
        <v>2</v>
      </c>
      <c r="F32" s="25">
        <f>RANK('Ranking values'!F32,'Ranking values'!F$31:F$42)</f>
        <v>3</v>
      </c>
      <c r="G32" s="25">
        <f>RANK('Ranking values'!G32,'Ranking values'!G$31:G$42)</f>
        <v>2</v>
      </c>
      <c r="H32" s="25">
        <f>RANK('Ranking values'!H32,'Ranking values'!H$31:H$42)</f>
        <v>2</v>
      </c>
      <c r="I32" s="25">
        <f>RANK('Ranking values'!I32,'Ranking values'!I$31:I$42)</f>
        <v>1</v>
      </c>
      <c r="J32" s="25">
        <f>RANK('Ranking values'!J32,'Ranking values'!J$31:J$42)</f>
        <v>1</v>
      </c>
      <c r="K32" s="25">
        <f>RANK('Ranking values'!K32,'Ranking values'!K$31:K$42)</f>
        <v>1</v>
      </c>
      <c r="L32" s="25">
        <f>RANK('Ranking values'!L32,'Ranking values'!L$31:L$42)</f>
        <v>3</v>
      </c>
      <c r="M32" s="25">
        <f>RANK('Ranking values'!M32,'Ranking values'!M$31:M$42)</f>
        <v>2</v>
      </c>
      <c r="N32" s="25">
        <f>RANK('Ranking values'!N32,'Ranking values'!N$31:N$42)</f>
        <v>2</v>
      </c>
      <c r="O32" s="25">
        <f>RANK('Ranking values'!O32,'Ranking values'!O$31:O$42)</f>
        <v>2</v>
      </c>
      <c r="P32" s="25">
        <f>RANK('Ranking values'!P32,'Ranking values'!P$31:P$42)</f>
        <v>1</v>
      </c>
      <c r="Q32" s="25">
        <f>RANK('Ranking values'!Q32,'Ranking values'!Q$31:Q$42)</f>
        <v>1</v>
      </c>
      <c r="R32" s="25">
        <f>RANK('Ranking values'!R32,'Ranking values'!R$31:R$42)</f>
        <v>1</v>
      </c>
      <c r="S32" s="25">
        <f>RANK('Ranking values'!S32,'Ranking values'!S$31:S$42)</f>
        <v>1</v>
      </c>
      <c r="T32" s="25">
        <f>RANK('Ranking values'!T32,'Ranking values'!T$31:T$42)</f>
        <v>2</v>
      </c>
      <c r="U32" s="25">
        <f>RANK('Ranking values'!U32,'Ranking values'!U$31:U$42)</f>
        <v>2</v>
      </c>
      <c r="V32" s="25">
        <f>RANK('Ranking values'!V32,'Ranking values'!V$31:V$42)</f>
        <v>2</v>
      </c>
      <c r="W32" s="25">
        <f>RANK('Ranking values'!W32,'Ranking values'!W$31:W$42)</f>
        <v>2</v>
      </c>
      <c r="X32" s="25">
        <f>RANK('Ranking values'!X32,'Ranking values'!X$31:X$42)</f>
        <v>2</v>
      </c>
      <c r="Y32" s="25">
        <f>RANK('Ranking values'!Y32,'Ranking values'!Y$31:Y$42)</f>
        <v>2</v>
      </c>
      <c r="Z32" s="25">
        <f>RANK('Ranking values'!Z32,'Ranking values'!Z$31:Z$42)</f>
        <v>2</v>
      </c>
      <c r="AA32" s="25">
        <f>RANK('Ranking values'!AA32,'Ranking values'!AA$31:AA$42)</f>
        <v>2</v>
      </c>
      <c r="AB32" s="25">
        <f>RANK('Ranking values'!AB32,'Ranking values'!AB$31:AB$42)</f>
        <v>2</v>
      </c>
    </row>
    <row r="33" spans="1:28" x14ac:dyDescent="0.25">
      <c r="A33" s="278"/>
      <c r="B33" s="24" t="str">
        <f>Uitslagen!B33</f>
        <v>DE RICO'S</v>
      </c>
      <c r="C33" s="25">
        <f>RANK('Ranking values'!C33,'Ranking values'!C$31:C$42)</f>
        <v>5</v>
      </c>
      <c r="D33" s="25">
        <f>RANK('Ranking values'!D33,'Ranking values'!D$31:D$42)</f>
        <v>7</v>
      </c>
      <c r="E33" s="25">
        <f>RANK('Ranking values'!E33,'Ranking values'!E$31:E$42)</f>
        <v>5</v>
      </c>
      <c r="F33" s="25">
        <f>RANK('Ranking values'!F33,'Ranking values'!F$31:F$42)</f>
        <v>6</v>
      </c>
      <c r="G33" s="25">
        <f>RANK('Ranking values'!G33,'Ranking values'!G$31:G$42)</f>
        <v>5</v>
      </c>
      <c r="H33" s="25">
        <f>RANK('Ranking values'!H33,'Ranking values'!H$31:H$42)</f>
        <v>4</v>
      </c>
      <c r="I33" s="25">
        <f>RANK('Ranking values'!I33,'Ranking values'!I$31:I$42)</f>
        <v>6</v>
      </c>
      <c r="J33" s="25">
        <f>RANK('Ranking values'!J33,'Ranking values'!J$31:J$42)</f>
        <v>6</v>
      </c>
      <c r="K33" s="25">
        <f>RANK('Ranking values'!K33,'Ranking values'!K$31:K$42)</f>
        <v>5</v>
      </c>
      <c r="L33" s="25">
        <f>RANK('Ranking values'!L33,'Ranking values'!L$31:L$42)</f>
        <v>6</v>
      </c>
      <c r="M33" s="25">
        <f>RANK('Ranking values'!M33,'Ranking values'!M$31:M$42)</f>
        <v>6</v>
      </c>
      <c r="N33" s="25">
        <f>RANK('Ranking values'!N33,'Ranking values'!N$31:N$42)</f>
        <v>6</v>
      </c>
      <c r="O33" s="25">
        <f>RANK('Ranking values'!O33,'Ranking values'!O$31:O$42)</f>
        <v>6</v>
      </c>
      <c r="P33" s="25">
        <f>RANK('Ranking values'!P33,'Ranking values'!P$31:P$42)</f>
        <v>6</v>
      </c>
      <c r="Q33" s="25">
        <f>RANK('Ranking values'!Q33,'Ranking values'!Q$31:Q$42)</f>
        <v>6</v>
      </c>
      <c r="R33" s="25">
        <f>RANK('Ranking values'!R33,'Ranking values'!R$31:R$42)</f>
        <v>6</v>
      </c>
      <c r="S33" s="25">
        <f>RANK('Ranking values'!S33,'Ranking values'!S$31:S$42)</f>
        <v>5</v>
      </c>
      <c r="T33" s="25">
        <f>RANK('Ranking values'!T33,'Ranking values'!T$31:T$42)</f>
        <v>5</v>
      </c>
      <c r="U33" s="25">
        <f>RANK('Ranking values'!U33,'Ranking values'!U$31:U$42)</f>
        <v>4</v>
      </c>
      <c r="V33" s="25">
        <f>RANK('Ranking values'!V33,'Ranking values'!V$31:V$42)</f>
        <v>5</v>
      </c>
      <c r="W33" s="25">
        <f>RANK('Ranking values'!W33,'Ranking values'!W$31:W$42)</f>
        <v>5</v>
      </c>
      <c r="X33" s="25">
        <f>RANK('Ranking values'!X33,'Ranking values'!X$31:X$42)</f>
        <v>4</v>
      </c>
      <c r="Y33" s="25">
        <f>RANK('Ranking values'!Y33,'Ranking values'!Y$31:Y$42)</f>
        <v>4</v>
      </c>
      <c r="Z33" s="25">
        <f>RANK('Ranking values'!Z33,'Ranking values'!Z$31:Z$42)</f>
        <v>4</v>
      </c>
      <c r="AA33" s="25">
        <f>RANK('Ranking values'!AA33,'Ranking values'!AA$31:AA$42)</f>
        <v>4</v>
      </c>
      <c r="AB33" s="25">
        <f>RANK('Ranking values'!AB33,'Ranking values'!AB$31:AB$42)</f>
        <v>5</v>
      </c>
    </row>
    <row r="34" spans="1:28" x14ac:dyDescent="0.25">
      <c r="A34" s="278"/>
      <c r="B34" s="24" t="str">
        <f>Uitslagen!B34</f>
        <v>DE SLOEBERS 2</v>
      </c>
      <c r="C34" s="25">
        <f>RANK('Ranking values'!C34,'Ranking values'!C$31:C$42)</f>
        <v>1</v>
      </c>
      <c r="D34" s="25">
        <f>RANK('Ranking values'!D34,'Ranking values'!D$31:D$42)</f>
        <v>3</v>
      </c>
      <c r="E34" s="25">
        <f>RANK('Ranking values'!E34,'Ranking values'!E$31:E$42)</f>
        <v>2</v>
      </c>
      <c r="F34" s="25">
        <f>RANK('Ranking values'!F34,'Ranking values'!F$31:F$42)</f>
        <v>5</v>
      </c>
      <c r="G34" s="25">
        <f>RANK('Ranking values'!G34,'Ranking values'!G$31:G$42)</f>
        <v>3</v>
      </c>
      <c r="H34" s="25">
        <f>RANK('Ranking values'!H34,'Ranking values'!H$31:H$42)</f>
        <v>6</v>
      </c>
      <c r="I34" s="25">
        <f>RANK('Ranking values'!I34,'Ranking values'!I$31:I$42)</f>
        <v>5</v>
      </c>
      <c r="J34" s="25">
        <f>RANK('Ranking values'!J34,'Ranking values'!J$31:J$42)</f>
        <v>5</v>
      </c>
      <c r="K34" s="25">
        <f>RANK('Ranking values'!K34,'Ranking values'!K$31:K$42)</f>
        <v>4</v>
      </c>
      <c r="L34" s="25">
        <f>RANK('Ranking values'!L34,'Ranking values'!L$31:L$42)</f>
        <v>5</v>
      </c>
      <c r="M34" s="25">
        <f>RANK('Ranking values'!M34,'Ranking values'!M$31:M$42)</f>
        <v>5</v>
      </c>
      <c r="N34" s="25">
        <f>RANK('Ranking values'!N34,'Ranking values'!N$31:N$42)</f>
        <v>5</v>
      </c>
      <c r="O34" s="25">
        <f>RANK('Ranking values'!O34,'Ranking values'!O$31:O$42)</f>
        <v>4</v>
      </c>
      <c r="P34" s="25">
        <f>RANK('Ranking values'!P34,'Ranking values'!P$31:P$42)</f>
        <v>4</v>
      </c>
      <c r="Q34" s="25">
        <f>RANK('Ranking values'!Q34,'Ranking values'!Q$31:Q$42)</f>
        <v>4</v>
      </c>
      <c r="R34" s="25">
        <f>RANK('Ranking values'!R34,'Ranking values'!R$31:R$42)</f>
        <v>4</v>
      </c>
      <c r="S34" s="25">
        <f>RANK('Ranking values'!S34,'Ranking values'!S$31:S$42)</f>
        <v>4</v>
      </c>
      <c r="T34" s="25">
        <f>RANK('Ranking values'!T34,'Ranking values'!T$31:T$42)</f>
        <v>4</v>
      </c>
      <c r="U34" s="25">
        <f>RANK('Ranking values'!U34,'Ranking values'!U$31:U$42)</f>
        <v>5</v>
      </c>
      <c r="V34" s="25">
        <f>RANK('Ranking values'!V34,'Ranking values'!V$31:V$42)</f>
        <v>4</v>
      </c>
      <c r="W34" s="25">
        <f>RANK('Ranking values'!W34,'Ranking values'!W$31:W$42)</f>
        <v>4</v>
      </c>
      <c r="X34" s="25">
        <f>RANK('Ranking values'!X34,'Ranking values'!X$31:X$42)</f>
        <v>5</v>
      </c>
      <c r="Y34" s="25">
        <f>RANK('Ranking values'!Y34,'Ranking values'!Y$31:Y$42)</f>
        <v>5</v>
      </c>
      <c r="Z34" s="25">
        <f>RANK('Ranking values'!Z34,'Ranking values'!Z$31:Z$42)</f>
        <v>5</v>
      </c>
      <c r="AA34" s="25">
        <f>RANK('Ranking values'!AA34,'Ranking values'!AA$31:AA$42)</f>
        <v>5</v>
      </c>
      <c r="AB34" s="25">
        <f>RANK('Ranking values'!AB34,'Ranking values'!AB$31:AB$42)</f>
        <v>4</v>
      </c>
    </row>
    <row r="35" spans="1:28" x14ac:dyDescent="0.25">
      <c r="A35" s="278"/>
      <c r="B35" s="24" t="str">
        <f>Uitslagen!B35</f>
        <v>DE ZES</v>
      </c>
      <c r="C35" s="25">
        <f>RANK('Ranking values'!C35,'Ranking values'!C$31:C$42)</f>
        <v>11</v>
      </c>
      <c r="D35" s="25">
        <f>RANK('Ranking values'!D35,'Ranking values'!D$31:D$42)</f>
        <v>11</v>
      </c>
      <c r="E35" s="25">
        <f>RANK('Ranking values'!E35,'Ranking values'!E$31:E$42)</f>
        <v>6</v>
      </c>
      <c r="F35" s="25">
        <f>RANK('Ranking values'!F35,'Ranking values'!F$31:F$42)</f>
        <v>2</v>
      </c>
      <c r="G35" s="25">
        <f>RANK('Ranking values'!G35,'Ranking values'!G$31:G$42)</f>
        <v>4</v>
      </c>
      <c r="H35" s="25">
        <f>RANK('Ranking values'!H35,'Ranking values'!H$31:H$42)</f>
        <v>3</v>
      </c>
      <c r="I35" s="25">
        <f>RANK('Ranking values'!I35,'Ranking values'!I$31:I$42)</f>
        <v>3</v>
      </c>
      <c r="J35" s="25">
        <f>RANK('Ranking values'!J35,'Ranking values'!J$31:J$42)</f>
        <v>3</v>
      </c>
      <c r="K35" s="25">
        <f>RANK('Ranking values'!K35,'Ranking values'!K$31:K$42)</f>
        <v>3</v>
      </c>
      <c r="L35" s="25">
        <f>RANK('Ranking values'!L35,'Ranking values'!L$31:L$42)</f>
        <v>2</v>
      </c>
      <c r="M35" s="25">
        <f>RANK('Ranking values'!M35,'Ranking values'!M$31:M$42)</f>
        <v>1</v>
      </c>
      <c r="N35" s="25">
        <f>RANK('Ranking values'!N35,'Ranking values'!N$31:N$42)</f>
        <v>1</v>
      </c>
      <c r="O35" s="25">
        <f>RANK('Ranking values'!O35,'Ranking values'!O$31:O$42)</f>
        <v>1</v>
      </c>
      <c r="P35" s="25">
        <f>RANK('Ranking values'!P35,'Ranking values'!P$31:P$42)</f>
        <v>2</v>
      </c>
      <c r="Q35" s="25">
        <f>RANK('Ranking values'!Q35,'Ranking values'!Q$31:Q$42)</f>
        <v>2</v>
      </c>
      <c r="R35" s="25">
        <f>RANK('Ranking values'!R35,'Ranking values'!R$31:R$42)</f>
        <v>1</v>
      </c>
      <c r="S35" s="25">
        <f>RANK('Ranking values'!S35,'Ranking values'!S$31:S$42)</f>
        <v>1</v>
      </c>
      <c r="T35" s="25">
        <f>RANK('Ranking values'!T35,'Ranking values'!T$31:T$42)</f>
        <v>1</v>
      </c>
      <c r="U35" s="25">
        <f>RANK('Ranking values'!U35,'Ranking values'!U$31:U$42)</f>
        <v>1</v>
      </c>
      <c r="V35" s="25">
        <f>RANK('Ranking values'!V35,'Ranking values'!V$31:V$42)</f>
        <v>1</v>
      </c>
      <c r="W35" s="25">
        <f>RANK('Ranking values'!W35,'Ranking values'!W$31:W$42)</f>
        <v>1</v>
      </c>
      <c r="X35" s="25">
        <f>RANK('Ranking values'!X35,'Ranking values'!X$31:X$42)</f>
        <v>1</v>
      </c>
      <c r="Y35" s="25">
        <f>RANK('Ranking values'!Y35,'Ranking values'!Y$31:Y$42)</f>
        <v>1</v>
      </c>
      <c r="Z35" s="25">
        <f>RANK('Ranking values'!Z35,'Ranking values'!Z$31:Z$42)</f>
        <v>1</v>
      </c>
      <c r="AA35" s="25">
        <f>RANK('Ranking values'!AA35,'Ranking values'!AA$31:AA$42)</f>
        <v>1</v>
      </c>
      <c r="AB35" s="25">
        <f>RANK('Ranking values'!AB35,'Ranking values'!AB$31:AB$42)</f>
        <v>1</v>
      </c>
    </row>
    <row r="36" spans="1:28" x14ac:dyDescent="0.25">
      <c r="A36" s="278"/>
      <c r="B36" s="24" t="str">
        <f>Uitslagen!B36</f>
        <v>DEN TIGHEL 2</v>
      </c>
      <c r="C36" s="25">
        <f>RANK('Ranking values'!C36,'Ranking values'!C$31:C$42)</f>
        <v>9</v>
      </c>
      <c r="D36" s="25">
        <f>RANK('Ranking values'!D36,'Ranking values'!D$31:D$42)</f>
        <v>9</v>
      </c>
      <c r="E36" s="25">
        <f>RANK('Ranking values'!E36,'Ranking values'!E$31:E$42)</f>
        <v>10</v>
      </c>
      <c r="F36" s="25">
        <f>RANK('Ranking values'!F36,'Ranking values'!F$31:F$42)</f>
        <v>10</v>
      </c>
      <c r="G36" s="25">
        <f>RANK('Ranking values'!G36,'Ranking values'!G$31:G$42)</f>
        <v>11</v>
      </c>
      <c r="H36" s="25">
        <f>RANK('Ranking values'!H36,'Ranking values'!H$31:H$42)</f>
        <v>11</v>
      </c>
      <c r="I36" s="25">
        <f>RANK('Ranking values'!I36,'Ranking values'!I$31:I$42)</f>
        <v>11</v>
      </c>
      <c r="J36" s="25">
        <f>RANK('Ranking values'!J36,'Ranking values'!J$31:J$42)</f>
        <v>11</v>
      </c>
      <c r="K36" s="25">
        <f>RANK('Ranking values'!K36,'Ranking values'!K$31:K$42)</f>
        <v>12</v>
      </c>
      <c r="L36" s="25">
        <f>RANK('Ranking values'!L36,'Ranking values'!L$31:L$42)</f>
        <v>9</v>
      </c>
      <c r="M36" s="25">
        <f>RANK('Ranking values'!M36,'Ranking values'!M$31:M$42)</f>
        <v>10</v>
      </c>
      <c r="N36" s="25">
        <f>RANK('Ranking values'!N36,'Ranking values'!N$31:N$42)</f>
        <v>10</v>
      </c>
      <c r="O36" s="25">
        <f>RANK('Ranking values'!O36,'Ranking values'!O$31:O$42)</f>
        <v>11</v>
      </c>
      <c r="P36" s="25">
        <f>RANK('Ranking values'!P36,'Ranking values'!P$31:P$42)</f>
        <v>11</v>
      </c>
      <c r="Q36" s="25">
        <f>RANK('Ranking values'!Q36,'Ranking values'!Q$31:Q$42)</f>
        <v>11</v>
      </c>
      <c r="R36" s="25">
        <f>RANK('Ranking values'!R36,'Ranking values'!R$31:R$42)</f>
        <v>11</v>
      </c>
      <c r="S36" s="25">
        <f>RANK('Ranking values'!S36,'Ranking values'!S$31:S$42)</f>
        <v>11</v>
      </c>
      <c r="T36" s="25">
        <f>RANK('Ranking values'!T36,'Ranking values'!T$31:T$42)</f>
        <v>11</v>
      </c>
      <c r="U36" s="25">
        <f>RANK('Ranking values'!U36,'Ranking values'!U$31:U$42)</f>
        <v>11</v>
      </c>
      <c r="V36" s="25">
        <f>RANK('Ranking values'!V36,'Ranking values'!V$31:V$42)</f>
        <v>11</v>
      </c>
      <c r="W36" s="25">
        <f>RANK('Ranking values'!W36,'Ranking values'!W$31:W$42)</f>
        <v>11</v>
      </c>
      <c r="X36" s="25">
        <f>RANK('Ranking values'!X36,'Ranking values'!X$31:X$42)</f>
        <v>11</v>
      </c>
      <c r="Y36" s="25">
        <f>RANK('Ranking values'!Y36,'Ranking values'!Y$31:Y$42)</f>
        <v>11</v>
      </c>
      <c r="Z36" s="25">
        <f>RANK('Ranking values'!Z36,'Ranking values'!Z$31:Z$42)</f>
        <v>11</v>
      </c>
      <c r="AA36" s="25">
        <f>RANK('Ranking values'!AA36,'Ranking values'!AA$31:AA$42)</f>
        <v>11</v>
      </c>
      <c r="AB36" s="25">
        <f>RANK('Ranking values'!AB36,'Ranking values'!AB$31:AB$42)</f>
        <v>11</v>
      </c>
    </row>
    <row r="37" spans="1:28" x14ac:dyDescent="0.25">
      <c r="A37" s="278"/>
      <c r="B37" s="24" t="str">
        <f>Uitslagen!B37</f>
        <v>HET ZANDHOF 2</v>
      </c>
      <c r="C37" s="25">
        <f>RANK('Ranking values'!C37,'Ranking values'!C$31:C$42)</f>
        <v>5</v>
      </c>
      <c r="D37" s="25">
        <f>RANK('Ranking values'!D37,'Ranking values'!D$31:D$42)</f>
        <v>11</v>
      </c>
      <c r="E37" s="25">
        <f>RANK('Ranking values'!E37,'Ranking values'!E$31:E$42)</f>
        <v>11</v>
      </c>
      <c r="F37" s="25">
        <f>RANK('Ranking values'!F37,'Ranking values'!F$31:F$42)</f>
        <v>11</v>
      </c>
      <c r="G37" s="25">
        <f>RANK('Ranking values'!G37,'Ranking values'!G$31:G$42)</f>
        <v>7</v>
      </c>
      <c r="H37" s="25">
        <f>RANK('Ranking values'!H37,'Ranking values'!H$31:H$42)</f>
        <v>9</v>
      </c>
      <c r="I37" s="25">
        <f>RANK('Ranking values'!I37,'Ranking values'!I$31:I$42)</f>
        <v>8</v>
      </c>
      <c r="J37" s="25">
        <f>RANK('Ranking values'!J37,'Ranking values'!J$31:J$42)</f>
        <v>8</v>
      </c>
      <c r="K37" s="25">
        <f>RANK('Ranking values'!K37,'Ranking values'!K$31:K$42)</f>
        <v>8</v>
      </c>
      <c r="L37" s="25">
        <f>RANK('Ranking values'!L37,'Ranking values'!L$31:L$42)</f>
        <v>7</v>
      </c>
      <c r="M37" s="25">
        <f>RANK('Ranking values'!M37,'Ranking values'!M$31:M$42)</f>
        <v>8</v>
      </c>
      <c r="N37" s="25">
        <f>RANK('Ranking values'!N37,'Ranking values'!N$31:N$42)</f>
        <v>8</v>
      </c>
      <c r="O37" s="25">
        <f>RANK('Ranking values'!O37,'Ranking values'!O$31:O$42)</f>
        <v>9</v>
      </c>
      <c r="P37" s="25">
        <f>RANK('Ranking values'!P37,'Ranking values'!P$31:P$42)</f>
        <v>10</v>
      </c>
      <c r="Q37" s="25">
        <f>RANK('Ranking values'!Q37,'Ranking values'!Q$31:Q$42)</f>
        <v>9</v>
      </c>
      <c r="R37" s="25">
        <f>RANK('Ranking values'!R37,'Ranking values'!R$31:R$42)</f>
        <v>10</v>
      </c>
      <c r="S37" s="25">
        <f>RANK('Ranking values'!S37,'Ranking values'!S$31:S$42)</f>
        <v>10</v>
      </c>
      <c r="T37" s="25">
        <f>RANK('Ranking values'!T37,'Ranking values'!T$31:T$42)</f>
        <v>8</v>
      </c>
      <c r="U37" s="25">
        <f>RANK('Ranking values'!U37,'Ranking values'!U$31:U$42)</f>
        <v>9</v>
      </c>
      <c r="V37" s="25">
        <f>RANK('Ranking values'!V37,'Ranking values'!V$31:V$42)</f>
        <v>8</v>
      </c>
      <c r="W37" s="25">
        <f>RANK('Ranking values'!W37,'Ranking values'!W$31:W$42)</f>
        <v>8</v>
      </c>
      <c r="X37" s="25">
        <f>RANK('Ranking values'!X37,'Ranking values'!X$31:X$42)</f>
        <v>8</v>
      </c>
      <c r="Y37" s="25">
        <f>RANK('Ranking values'!Y37,'Ranking values'!Y$31:Y$42)</f>
        <v>8</v>
      </c>
      <c r="Z37" s="25">
        <f>RANK('Ranking values'!Z37,'Ranking values'!Z$31:Z$42)</f>
        <v>8</v>
      </c>
      <c r="AA37" s="25">
        <f>RANK('Ranking values'!AA37,'Ranking values'!AA$31:AA$42)</f>
        <v>8</v>
      </c>
      <c r="AB37" s="25">
        <f>RANK('Ranking values'!AB37,'Ranking values'!AB$31:AB$42)</f>
        <v>8</v>
      </c>
    </row>
    <row r="38" spans="1:28" x14ac:dyDescent="0.25">
      <c r="A38" s="278"/>
      <c r="B38" s="24" t="str">
        <f>Uitslagen!B38</f>
        <v>KALFORT SPORTIF 4</v>
      </c>
      <c r="C38" s="25">
        <f>RANK('Ranking values'!C38,'Ranking values'!C$31:C$42)</f>
        <v>5</v>
      </c>
      <c r="D38" s="25">
        <f>RANK('Ranking values'!D38,'Ranking values'!D$31:D$42)</f>
        <v>7</v>
      </c>
      <c r="E38" s="25">
        <f>RANK('Ranking values'!E38,'Ranking values'!E$31:E$42)</f>
        <v>8</v>
      </c>
      <c r="F38" s="25">
        <f>RANK('Ranking values'!F38,'Ranking values'!F$31:F$42)</f>
        <v>8</v>
      </c>
      <c r="G38" s="25">
        <f>RANK('Ranking values'!G38,'Ranking values'!G$31:G$42)</f>
        <v>9</v>
      </c>
      <c r="H38" s="25">
        <f>RANK('Ranking values'!H38,'Ranking values'!H$31:H$42)</f>
        <v>8</v>
      </c>
      <c r="I38" s="25">
        <f>RANK('Ranking values'!I38,'Ranking values'!I$31:I$42)</f>
        <v>7</v>
      </c>
      <c r="J38" s="25">
        <f>RANK('Ranking values'!J38,'Ranking values'!J$31:J$42)</f>
        <v>7</v>
      </c>
      <c r="K38" s="25">
        <f>RANK('Ranking values'!K38,'Ranking values'!K$31:K$42)</f>
        <v>7</v>
      </c>
      <c r="L38" s="25">
        <f>RANK('Ranking values'!L38,'Ranking values'!L$31:L$42)</f>
        <v>10</v>
      </c>
      <c r="M38" s="25">
        <f>RANK('Ranking values'!M38,'Ranking values'!M$31:M$42)</f>
        <v>7</v>
      </c>
      <c r="N38" s="25">
        <f>RANK('Ranking values'!N38,'Ranking values'!N$31:N$42)</f>
        <v>9</v>
      </c>
      <c r="O38" s="25">
        <f>RANK('Ranking values'!O38,'Ranking values'!O$31:O$42)</f>
        <v>10</v>
      </c>
      <c r="P38" s="25">
        <f>RANK('Ranking values'!P38,'Ranking values'!P$31:P$42)</f>
        <v>9</v>
      </c>
      <c r="Q38" s="25">
        <f>RANK('Ranking values'!Q38,'Ranking values'!Q$31:Q$42)</f>
        <v>10</v>
      </c>
      <c r="R38" s="25">
        <f>RANK('Ranking values'!R38,'Ranking values'!R$31:R$42)</f>
        <v>9</v>
      </c>
      <c r="S38" s="25">
        <f>RANK('Ranking values'!S38,'Ranking values'!S$31:S$42)</f>
        <v>7</v>
      </c>
      <c r="T38" s="25">
        <f>RANK('Ranking values'!T38,'Ranking values'!T$31:T$42)</f>
        <v>7</v>
      </c>
      <c r="U38" s="25">
        <f>RANK('Ranking values'!U38,'Ranking values'!U$31:U$42)</f>
        <v>7</v>
      </c>
      <c r="V38" s="25">
        <f>RANK('Ranking values'!V38,'Ranking values'!V$31:V$42)</f>
        <v>7</v>
      </c>
      <c r="W38" s="25">
        <f>RANK('Ranking values'!W38,'Ranking values'!W$31:W$42)</f>
        <v>7</v>
      </c>
      <c r="X38" s="25">
        <f>RANK('Ranking values'!X38,'Ranking values'!X$31:X$42)</f>
        <v>7</v>
      </c>
      <c r="Y38" s="25">
        <f>RANK('Ranking values'!Y38,'Ranking values'!Y$31:Y$42)</f>
        <v>7</v>
      </c>
      <c r="Z38" s="25">
        <f>RANK('Ranking values'!Z38,'Ranking values'!Z$31:Z$42)</f>
        <v>7</v>
      </c>
      <c r="AA38" s="25">
        <f>RANK('Ranking values'!AA38,'Ranking values'!AA$31:AA$42)</f>
        <v>7</v>
      </c>
      <c r="AB38" s="25">
        <f>RANK('Ranking values'!AB38,'Ranking values'!AB$31:AB$42)</f>
        <v>7</v>
      </c>
    </row>
    <row r="39" spans="1:28" x14ac:dyDescent="0.25">
      <c r="A39" s="278"/>
      <c r="B39" s="24" t="str">
        <f>Uitslagen!B39</f>
        <v>ONDER DEN TOREN</v>
      </c>
      <c r="C39" s="25">
        <f>RANK('Ranking values'!C39,'Ranking values'!C$31:C$42)</f>
        <v>3</v>
      </c>
      <c r="D39" s="25">
        <f>RANK('Ranking values'!D39,'Ranking values'!D$31:D$42)</f>
        <v>6</v>
      </c>
      <c r="E39" s="25">
        <f>RANK('Ranking values'!E39,'Ranking values'!E$31:E$42)</f>
        <v>7</v>
      </c>
      <c r="F39" s="25">
        <f>RANK('Ranking values'!F39,'Ranking values'!F$31:F$42)</f>
        <v>7</v>
      </c>
      <c r="G39" s="25">
        <f>RANK('Ranking values'!G39,'Ranking values'!G$31:G$42)</f>
        <v>8</v>
      </c>
      <c r="H39" s="25">
        <f>RANK('Ranking values'!H39,'Ranking values'!H$31:H$42)</f>
        <v>7</v>
      </c>
      <c r="I39" s="25">
        <f>RANK('Ranking values'!I39,'Ranking values'!I$31:I$42)</f>
        <v>9</v>
      </c>
      <c r="J39" s="25">
        <f>RANK('Ranking values'!J39,'Ranking values'!J$31:J$42)</f>
        <v>9</v>
      </c>
      <c r="K39" s="25">
        <f>RANK('Ranking values'!K39,'Ranking values'!K$31:K$42)</f>
        <v>10</v>
      </c>
      <c r="L39" s="25">
        <f>RANK('Ranking values'!L39,'Ranking values'!L$31:L$42)</f>
        <v>8</v>
      </c>
      <c r="M39" s="25">
        <f>RANK('Ranking values'!M39,'Ranking values'!M$31:M$42)</f>
        <v>9</v>
      </c>
      <c r="N39" s="25">
        <f>RANK('Ranking values'!N39,'Ranking values'!N$31:N$42)</f>
        <v>7</v>
      </c>
      <c r="O39" s="25">
        <f>RANK('Ranking values'!O39,'Ranking values'!O$31:O$42)</f>
        <v>7</v>
      </c>
      <c r="P39" s="25">
        <f>RANK('Ranking values'!P39,'Ranking values'!P$31:P$42)</f>
        <v>7</v>
      </c>
      <c r="Q39" s="25">
        <f>RANK('Ranking values'!Q39,'Ranking values'!Q$31:Q$42)</f>
        <v>8</v>
      </c>
      <c r="R39" s="25">
        <f>RANK('Ranking values'!R39,'Ranking values'!R$31:R$42)</f>
        <v>8</v>
      </c>
      <c r="S39" s="25">
        <f>RANK('Ranking values'!S39,'Ranking values'!S$31:S$42)</f>
        <v>9</v>
      </c>
      <c r="T39" s="25">
        <f>RANK('Ranking values'!T39,'Ranking values'!T$31:T$42)</f>
        <v>10</v>
      </c>
      <c r="U39" s="25">
        <f>RANK('Ranking values'!U39,'Ranking values'!U$31:U$42)</f>
        <v>8</v>
      </c>
      <c r="V39" s="25">
        <f>RANK('Ranking values'!V39,'Ranking values'!V$31:V$42)</f>
        <v>9</v>
      </c>
      <c r="W39" s="25">
        <f>RANK('Ranking values'!W39,'Ranking values'!W$31:W$42)</f>
        <v>9</v>
      </c>
      <c r="X39" s="25">
        <f>RANK('Ranking values'!X39,'Ranking values'!X$31:X$42)</f>
        <v>10</v>
      </c>
      <c r="Y39" s="25">
        <f>RANK('Ranking values'!Y39,'Ranking values'!Y$31:Y$42)</f>
        <v>9</v>
      </c>
      <c r="Z39" s="25">
        <f>RANK('Ranking values'!Z39,'Ranking values'!Z$31:Z$42)</f>
        <v>9</v>
      </c>
      <c r="AA39" s="25">
        <f>RANK('Ranking values'!AA39,'Ranking values'!AA$31:AA$42)</f>
        <v>9</v>
      </c>
      <c r="AB39" s="25">
        <f>RANK('Ranking values'!AB39,'Ranking values'!AB$31:AB$42)</f>
        <v>9</v>
      </c>
    </row>
    <row r="40" spans="1:28" x14ac:dyDescent="0.25">
      <c r="A40" s="278"/>
      <c r="B40" s="24" t="str">
        <f>Uitslagen!B40</f>
        <v>PLAZA 2</v>
      </c>
      <c r="C40" s="25">
        <f>RANK('Ranking values'!C40,'Ranking values'!C$31:C$42)</f>
        <v>3</v>
      </c>
      <c r="D40" s="25">
        <f>RANK('Ranking values'!D40,'Ranking values'!D$31:D$42)</f>
        <v>2</v>
      </c>
      <c r="E40" s="25">
        <f>RANK('Ranking values'!E40,'Ranking values'!E$31:E$42)</f>
        <v>1</v>
      </c>
      <c r="F40" s="25">
        <f>RANK('Ranking values'!F40,'Ranking values'!F$31:F$42)</f>
        <v>1</v>
      </c>
      <c r="G40" s="25">
        <f>RANK('Ranking values'!G40,'Ranking values'!G$31:G$42)</f>
        <v>1</v>
      </c>
      <c r="H40" s="25">
        <f>RANK('Ranking values'!H40,'Ranking values'!H$31:H$42)</f>
        <v>1</v>
      </c>
      <c r="I40" s="25">
        <f>RANK('Ranking values'!I40,'Ranking values'!I$31:I$42)</f>
        <v>2</v>
      </c>
      <c r="J40" s="25">
        <f>RANK('Ranking values'!J40,'Ranking values'!J$31:J$42)</f>
        <v>2</v>
      </c>
      <c r="K40" s="25">
        <f>RANK('Ranking values'!K40,'Ranking values'!K$31:K$42)</f>
        <v>2</v>
      </c>
      <c r="L40" s="25">
        <f>RANK('Ranking values'!L40,'Ranking values'!L$31:L$42)</f>
        <v>1</v>
      </c>
      <c r="M40" s="25">
        <f>RANK('Ranking values'!M40,'Ranking values'!M$31:M$42)</f>
        <v>3</v>
      </c>
      <c r="N40" s="25">
        <f>RANK('Ranking values'!N40,'Ranking values'!N$31:N$42)</f>
        <v>3</v>
      </c>
      <c r="O40" s="25">
        <f>RANK('Ranking values'!O40,'Ranking values'!O$31:O$42)</f>
        <v>3</v>
      </c>
      <c r="P40" s="25">
        <f>RANK('Ranking values'!P40,'Ranking values'!P$31:P$42)</f>
        <v>3</v>
      </c>
      <c r="Q40" s="25">
        <f>RANK('Ranking values'!Q40,'Ranking values'!Q$31:Q$42)</f>
        <v>3</v>
      </c>
      <c r="R40" s="25">
        <f>RANK('Ranking values'!R40,'Ranking values'!R$31:R$42)</f>
        <v>3</v>
      </c>
      <c r="S40" s="25">
        <f>RANK('Ranking values'!S40,'Ranking values'!S$31:S$42)</f>
        <v>3</v>
      </c>
      <c r="T40" s="25">
        <f>RANK('Ranking values'!T40,'Ranking values'!T$31:T$42)</f>
        <v>3</v>
      </c>
      <c r="U40" s="25">
        <f>RANK('Ranking values'!U40,'Ranking values'!U$31:U$42)</f>
        <v>3</v>
      </c>
      <c r="V40" s="25">
        <f>RANK('Ranking values'!V40,'Ranking values'!V$31:V$42)</f>
        <v>3</v>
      </c>
      <c r="W40" s="25">
        <f>RANK('Ranking values'!W40,'Ranking values'!W$31:W$42)</f>
        <v>3</v>
      </c>
      <c r="X40" s="25">
        <f>RANK('Ranking values'!X40,'Ranking values'!X$31:X$42)</f>
        <v>3</v>
      </c>
      <c r="Y40" s="25">
        <f>RANK('Ranking values'!Y40,'Ranking values'!Y$31:Y$42)</f>
        <v>3</v>
      </c>
      <c r="Z40" s="25">
        <f>RANK('Ranking values'!Z40,'Ranking values'!Z$31:Z$42)</f>
        <v>3</v>
      </c>
      <c r="AA40" s="25">
        <f>RANK('Ranking values'!AA40,'Ranking values'!AA$31:AA$42)</f>
        <v>3</v>
      </c>
      <c r="AB40" s="25">
        <f>RANK('Ranking values'!AB40,'Ranking values'!AB$31:AB$42)</f>
        <v>3</v>
      </c>
    </row>
    <row r="41" spans="1:28" x14ac:dyDescent="0.25">
      <c r="A41" s="278"/>
      <c r="B41" s="24" t="str">
        <f>Uitslagen!B41</f>
        <v>SPORTIFKE 2</v>
      </c>
      <c r="C41" s="25">
        <f>RANK('Ranking values'!C41,'Ranking values'!C$31:C$42)</f>
        <v>5</v>
      </c>
      <c r="D41" s="25">
        <f>RANK('Ranking values'!D41,'Ranking values'!D$31:D$42)</f>
        <v>9</v>
      </c>
      <c r="E41" s="25">
        <f>RANK('Ranking values'!E41,'Ranking values'!E$31:E$42)</f>
        <v>11</v>
      </c>
      <c r="F41" s="25">
        <f>RANK('Ranking values'!F41,'Ranking values'!F$31:F$42)</f>
        <v>11</v>
      </c>
      <c r="G41" s="25">
        <f>RANK('Ranking values'!G41,'Ranking values'!G$31:G$42)</f>
        <v>12</v>
      </c>
      <c r="H41" s="25">
        <f>RANK('Ranking values'!H41,'Ranking values'!H$31:H$42)</f>
        <v>12</v>
      </c>
      <c r="I41" s="25">
        <f>RANK('Ranking values'!I41,'Ranking values'!I$31:I$42)</f>
        <v>12</v>
      </c>
      <c r="J41" s="25">
        <f>RANK('Ranking values'!J41,'Ranking values'!J$31:J$42)</f>
        <v>12</v>
      </c>
      <c r="K41" s="25">
        <f>RANK('Ranking values'!K41,'Ranking values'!K$31:K$42)</f>
        <v>8</v>
      </c>
      <c r="L41" s="25">
        <f>RANK('Ranking values'!L41,'Ranking values'!L$31:L$42)</f>
        <v>11</v>
      </c>
      <c r="M41" s="25">
        <f>RANK('Ranking values'!M41,'Ranking values'!M$31:M$42)</f>
        <v>11</v>
      </c>
      <c r="N41" s="25">
        <f>RANK('Ranking values'!N41,'Ranking values'!N$31:N$42)</f>
        <v>11</v>
      </c>
      <c r="O41" s="25">
        <f>RANK('Ranking values'!O41,'Ranking values'!O$31:O$42)</f>
        <v>8</v>
      </c>
      <c r="P41" s="25">
        <f>RANK('Ranking values'!P41,'Ranking values'!P$31:P$42)</f>
        <v>8</v>
      </c>
      <c r="Q41" s="25">
        <f>RANK('Ranking values'!Q41,'Ranking values'!Q$31:Q$42)</f>
        <v>7</v>
      </c>
      <c r="R41" s="25">
        <f>RANK('Ranking values'!R41,'Ranking values'!R$31:R$42)</f>
        <v>7</v>
      </c>
      <c r="S41" s="25">
        <f>RANK('Ranking values'!S41,'Ranking values'!S$31:S$42)</f>
        <v>8</v>
      </c>
      <c r="T41" s="25">
        <f>RANK('Ranking values'!T41,'Ranking values'!T$31:T$42)</f>
        <v>9</v>
      </c>
      <c r="U41" s="25">
        <f>RANK('Ranking values'!U41,'Ranking values'!U$31:U$42)</f>
        <v>10</v>
      </c>
      <c r="V41" s="25">
        <f>RANK('Ranking values'!V41,'Ranking values'!V$31:V$42)</f>
        <v>10</v>
      </c>
      <c r="W41" s="25">
        <f>RANK('Ranking values'!W41,'Ranking values'!W$31:W$42)</f>
        <v>10</v>
      </c>
      <c r="X41" s="25">
        <f>RANK('Ranking values'!X41,'Ranking values'!X$31:X$42)</f>
        <v>9</v>
      </c>
      <c r="Y41" s="25">
        <f>RANK('Ranking values'!Y41,'Ranking values'!Y$31:Y$42)</f>
        <v>10</v>
      </c>
      <c r="Z41" s="25">
        <f>RANK('Ranking values'!Z41,'Ranking values'!Z$31:Z$42)</f>
        <v>10</v>
      </c>
      <c r="AA41" s="25">
        <f>RANK('Ranking values'!AA41,'Ranking values'!AA$31:AA$42)</f>
        <v>10</v>
      </c>
      <c r="AB41" s="25">
        <f>RANK('Ranking values'!AB41,'Ranking values'!AB$31:AB$42)</f>
        <v>10</v>
      </c>
    </row>
    <row r="42" spans="1:28" x14ac:dyDescent="0.25">
      <c r="A42" s="278"/>
      <c r="B42" s="24" t="str">
        <f>Uitslagen!B42</f>
        <v>TEN DORPE 3</v>
      </c>
      <c r="C42" s="25">
        <f>RANK('Ranking values'!C42,'Ranking values'!C$31:C$42)</f>
        <v>9</v>
      </c>
      <c r="D42" s="25">
        <f>RANK('Ranking values'!D42,'Ranking values'!D$31:D$42)</f>
        <v>3</v>
      </c>
      <c r="E42" s="25">
        <f>RANK('Ranking values'!E42,'Ranking values'!E$31:E$42)</f>
        <v>9</v>
      </c>
      <c r="F42" s="25">
        <f>RANK('Ranking values'!F42,'Ranking values'!F$31:F$42)</f>
        <v>9</v>
      </c>
      <c r="G42" s="25">
        <f>RANK('Ranking values'!G42,'Ranking values'!G$31:G$42)</f>
        <v>10</v>
      </c>
      <c r="H42" s="25">
        <f>RANK('Ranking values'!H42,'Ranking values'!H$31:H$42)</f>
        <v>10</v>
      </c>
      <c r="I42" s="25">
        <f>RANK('Ranking values'!I42,'Ranking values'!I$31:I$42)</f>
        <v>10</v>
      </c>
      <c r="J42" s="25">
        <f>RANK('Ranking values'!J42,'Ranking values'!J$31:J$42)</f>
        <v>10</v>
      </c>
      <c r="K42" s="25">
        <f>RANK('Ranking values'!K42,'Ranking values'!K$31:K$42)</f>
        <v>11</v>
      </c>
      <c r="L42" s="25">
        <f>RANK('Ranking values'!L42,'Ranking values'!L$31:L$42)</f>
        <v>12</v>
      </c>
      <c r="M42" s="25">
        <f>RANK('Ranking values'!M42,'Ranking values'!M$31:M$42)</f>
        <v>12</v>
      </c>
      <c r="N42" s="25">
        <f>RANK('Ranking values'!N42,'Ranking values'!N$31:N$42)</f>
        <v>12</v>
      </c>
      <c r="O42" s="25">
        <f>RANK('Ranking values'!O42,'Ranking values'!O$31:O$42)</f>
        <v>12</v>
      </c>
      <c r="P42" s="25">
        <f>RANK('Ranking values'!P42,'Ranking values'!P$31:P$42)</f>
        <v>12</v>
      </c>
      <c r="Q42" s="25">
        <f>RANK('Ranking values'!Q42,'Ranking values'!Q$31:Q$42)</f>
        <v>12</v>
      </c>
      <c r="R42" s="25">
        <f>RANK('Ranking values'!R42,'Ranking values'!R$31:R$42)</f>
        <v>12</v>
      </c>
      <c r="S42" s="25">
        <f>RANK('Ranking values'!S42,'Ranking values'!S$31:S$42)</f>
        <v>12</v>
      </c>
      <c r="T42" s="25">
        <f>RANK('Ranking values'!T42,'Ranking values'!T$31:T$42)</f>
        <v>12</v>
      </c>
      <c r="U42" s="25">
        <f>RANK('Ranking values'!U42,'Ranking values'!U$31:U$42)</f>
        <v>12</v>
      </c>
      <c r="V42" s="25">
        <f>RANK('Ranking values'!V42,'Ranking values'!V$31:V$42)</f>
        <v>12</v>
      </c>
      <c r="W42" s="25">
        <f>RANK('Ranking values'!W42,'Ranking values'!W$31:W$42)</f>
        <v>12</v>
      </c>
      <c r="X42" s="25">
        <f>RANK('Ranking values'!X42,'Ranking values'!X$31:X$42)</f>
        <v>12</v>
      </c>
      <c r="Y42" s="25">
        <f>RANK('Ranking values'!Y42,'Ranking values'!Y$31:Y$42)</f>
        <v>12</v>
      </c>
      <c r="Z42" s="25">
        <f>RANK('Ranking values'!Z42,'Ranking values'!Z$31:Z$42)</f>
        <v>12</v>
      </c>
      <c r="AA42" s="25">
        <f>RANK('Ranking values'!AA42,'Ranking values'!AA$31:AA$42)</f>
        <v>12</v>
      </c>
      <c r="AB42" s="25">
        <f>RANK('Ranking values'!AB42,'Ranking values'!AB$31:AB$42)</f>
        <v>12</v>
      </c>
    </row>
    <row r="43" spans="1:28"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2.75" customHeight="1" x14ac:dyDescent="0.25">
      <c r="A44" s="278" t="str">
        <f>Uitslagen!A44</f>
        <v>3e Reeks</v>
      </c>
      <c r="B44" s="24" t="str">
        <f>Uitslagen!B44</f>
        <v>BILJARTVRIENDEN 2</v>
      </c>
      <c r="C44" s="25">
        <f>RANK('Ranking values'!C44,'Ranking values'!C$44:C$55)</f>
        <v>10</v>
      </c>
      <c r="D44" s="25">
        <f>RANK('Ranking values'!D44,'Ranking values'!D$44:D$55)</f>
        <v>10</v>
      </c>
      <c r="E44" s="25">
        <f>RANK('Ranking values'!E44,'Ranking values'!E$44:E$55)</f>
        <v>11</v>
      </c>
      <c r="F44" s="25">
        <f>RANK('Ranking values'!F44,'Ranking values'!F$44:F$55)</f>
        <v>11</v>
      </c>
      <c r="G44" s="25">
        <f>RANK('Ranking values'!G44,'Ranking values'!G$44:G$55)</f>
        <v>12</v>
      </c>
      <c r="H44" s="25">
        <f>RANK('Ranking values'!H44,'Ranking values'!H$44:H$55)</f>
        <v>11</v>
      </c>
      <c r="I44" s="25">
        <f>RANK('Ranking values'!I44,'Ranking values'!I$44:I$55)</f>
        <v>11</v>
      </c>
      <c r="J44" s="25">
        <f>RANK('Ranking values'!J44,'Ranking values'!J$44:J$55)</f>
        <v>11</v>
      </c>
      <c r="K44" s="25">
        <f>RANK('Ranking values'!K44,'Ranking values'!K$44:K$55)</f>
        <v>11</v>
      </c>
      <c r="L44" s="25">
        <f>RANK('Ranking values'!L44,'Ranking values'!L$44:L$55)</f>
        <v>10</v>
      </c>
      <c r="M44" s="25">
        <f>RANK('Ranking values'!M44,'Ranking values'!M$44:M$55)</f>
        <v>10</v>
      </c>
      <c r="N44" s="25">
        <f>RANK('Ranking values'!N44,'Ranking values'!N$44:N$55)</f>
        <v>10</v>
      </c>
      <c r="O44" s="25">
        <f>RANK('Ranking values'!O44,'Ranking values'!O$44:O$55)</f>
        <v>10</v>
      </c>
      <c r="P44" s="25">
        <f>RANK('Ranking values'!P44,'Ranking values'!P$44:P$55)</f>
        <v>10</v>
      </c>
      <c r="Q44" s="25">
        <f>RANK('Ranking values'!Q44,'Ranking values'!Q$44:Q$55)</f>
        <v>10</v>
      </c>
      <c r="R44" s="25">
        <f>RANK('Ranking values'!R44,'Ranking values'!R$44:R$55)</f>
        <v>10</v>
      </c>
      <c r="S44" s="25">
        <f>RANK('Ranking values'!S44,'Ranking values'!S$44:S$55)</f>
        <v>10</v>
      </c>
      <c r="T44" s="25">
        <f>RANK('Ranking values'!T44,'Ranking values'!T$44:T$55)</f>
        <v>10</v>
      </c>
      <c r="U44" s="25">
        <f>RANK('Ranking values'!U44,'Ranking values'!U$44:U$55)</f>
        <v>10</v>
      </c>
      <c r="V44" s="25">
        <f>RANK('Ranking values'!V44,'Ranking values'!V$44:V$55)</f>
        <v>10</v>
      </c>
      <c r="W44" s="25">
        <f>RANK('Ranking values'!W44,'Ranking values'!W$44:W$55)</f>
        <v>10</v>
      </c>
      <c r="X44" s="25">
        <f>RANK('Ranking values'!X44,'Ranking values'!X$44:X$55)</f>
        <v>10</v>
      </c>
      <c r="Y44" s="25">
        <f>RANK('Ranking values'!Y44,'Ranking values'!Y$44:Y$55)</f>
        <v>10</v>
      </c>
      <c r="Z44" s="25">
        <f>RANK('Ranking values'!Z44,'Ranking values'!Z$44:Z$55)</f>
        <v>10</v>
      </c>
      <c r="AA44" s="25">
        <f>RANK('Ranking values'!AA44,'Ranking values'!AA$44:AA$55)</f>
        <v>10</v>
      </c>
      <c r="AB44" s="25">
        <f>RANK('Ranking values'!AB44,'Ranking values'!AB$44:AB$55)</f>
        <v>10</v>
      </c>
    </row>
    <row r="45" spans="1:28" x14ac:dyDescent="0.25">
      <c r="A45" s="278"/>
      <c r="B45" s="24" t="str">
        <f>Uitslagen!B45</f>
        <v>BLACK BOYS 4</v>
      </c>
      <c r="C45" s="25">
        <f>RANK('Ranking values'!C45,'Ranking values'!C$44:C$55)</f>
        <v>1</v>
      </c>
      <c r="D45" s="25">
        <f>RANK('Ranking values'!D45,'Ranking values'!D$44:D$55)</f>
        <v>1</v>
      </c>
      <c r="E45" s="25">
        <f>RANK('Ranking values'!E45,'Ranking values'!E$44:E$55)</f>
        <v>1</v>
      </c>
      <c r="F45" s="25">
        <f>RANK('Ranking values'!F45,'Ranking values'!F$44:F$55)</f>
        <v>2</v>
      </c>
      <c r="G45" s="25">
        <f>RANK('Ranking values'!G45,'Ranking values'!G$44:G$55)</f>
        <v>1</v>
      </c>
      <c r="H45" s="25">
        <f>RANK('Ranking values'!H45,'Ranking values'!H$44:H$55)</f>
        <v>1</v>
      </c>
      <c r="I45" s="25">
        <f>RANK('Ranking values'!I45,'Ranking values'!I$44:I$55)</f>
        <v>1</v>
      </c>
      <c r="J45" s="25">
        <f>RANK('Ranking values'!J45,'Ranking values'!J$44:J$55)</f>
        <v>1</v>
      </c>
      <c r="K45" s="25">
        <f>RANK('Ranking values'!K45,'Ranking values'!K$44:K$55)</f>
        <v>1</v>
      </c>
      <c r="L45" s="25">
        <f>RANK('Ranking values'!L45,'Ranking values'!L$44:L$55)</f>
        <v>1</v>
      </c>
      <c r="M45" s="25">
        <f>RANK('Ranking values'!M45,'Ranking values'!M$44:M$55)</f>
        <v>1</v>
      </c>
      <c r="N45" s="25">
        <f>RANK('Ranking values'!N45,'Ranking values'!N$44:N$55)</f>
        <v>1</v>
      </c>
      <c r="O45" s="25">
        <f>RANK('Ranking values'!O45,'Ranking values'!O$44:O$55)</f>
        <v>1</v>
      </c>
      <c r="P45" s="25">
        <f>RANK('Ranking values'!P45,'Ranking values'!P$44:P$55)</f>
        <v>1</v>
      </c>
      <c r="Q45" s="25">
        <f>RANK('Ranking values'!Q45,'Ranking values'!Q$44:Q$55)</f>
        <v>1</v>
      </c>
      <c r="R45" s="25">
        <f>RANK('Ranking values'!R45,'Ranking values'!R$44:R$55)</f>
        <v>1</v>
      </c>
      <c r="S45" s="25">
        <f>RANK('Ranking values'!S45,'Ranking values'!S$44:S$55)</f>
        <v>1</v>
      </c>
      <c r="T45" s="25">
        <f>RANK('Ranking values'!T45,'Ranking values'!T$44:T$55)</f>
        <v>1</v>
      </c>
      <c r="U45" s="25">
        <f>RANK('Ranking values'!U45,'Ranking values'!U$44:U$55)</f>
        <v>1</v>
      </c>
      <c r="V45" s="25">
        <f>RANK('Ranking values'!V45,'Ranking values'!V$44:V$55)</f>
        <v>1</v>
      </c>
      <c r="W45" s="25">
        <f>RANK('Ranking values'!W45,'Ranking values'!W$44:W$55)</f>
        <v>1</v>
      </c>
      <c r="X45" s="25">
        <f>RANK('Ranking values'!X45,'Ranking values'!X$44:X$55)</f>
        <v>1</v>
      </c>
      <c r="Y45" s="25">
        <f>RANK('Ranking values'!Y45,'Ranking values'!Y$44:Y$55)</f>
        <v>1</v>
      </c>
      <c r="Z45" s="25">
        <f>RANK('Ranking values'!Z45,'Ranking values'!Z$44:Z$55)</f>
        <v>1</v>
      </c>
      <c r="AA45" s="25">
        <f>RANK('Ranking values'!AA45,'Ranking values'!AA$44:AA$55)</f>
        <v>1</v>
      </c>
      <c r="AB45" s="25">
        <f>RANK('Ranking values'!AB45,'Ranking values'!AB$44:AB$55)</f>
        <v>1</v>
      </c>
    </row>
    <row r="46" spans="1:28" x14ac:dyDescent="0.25">
      <c r="A46" s="278"/>
      <c r="B46" s="24" t="str">
        <f>Uitslagen!B46</f>
        <v>D'AA POST</v>
      </c>
      <c r="C46" s="25">
        <f>RANK('Ranking values'!C46,'Ranking values'!C$44:C$55)</f>
        <v>6</v>
      </c>
      <c r="D46" s="25">
        <f>RANK('Ranking values'!D46,'Ranking values'!D$44:D$55)</f>
        <v>9</v>
      </c>
      <c r="E46" s="25">
        <f>RANK('Ranking values'!E46,'Ranking values'!E$44:E$55)</f>
        <v>10</v>
      </c>
      <c r="F46" s="25">
        <f>RANK('Ranking values'!F46,'Ranking values'!F$44:F$55)</f>
        <v>9</v>
      </c>
      <c r="G46" s="25">
        <f>RANK('Ranking values'!G46,'Ranking values'!G$44:G$55)</f>
        <v>7</v>
      </c>
      <c r="H46" s="25">
        <f>RANK('Ranking values'!H46,'Ranking values'!H$44:H$55)</f>
        <v>7</v>
      </c>
      <c r="I46" s="25">
        <f>RANK('Ranking values'!I46,'Ranking values'!I$44:I$55)</f>
        <v>6</v>
      </c>
      <c r="J46" s="25">
        <f>RANK('Ranking values'!J46,'Ranking values'!J$44:J$55)</f>
        <v>6</v>
      </c>
      <c r="K46" s="25">
        <f>RANK('Ranking values'!K46,'Ranking values'!K$44:K$55)</f>
        <v>5</v>
      </c>
      <c r="L46" s="25">
        <f>RANK('Ranking values'!L46,'Ranking values'!L$44:L$55)</f>
        <v>5</v>
      </c>
      <c r="M46" s="25">
        <f>RANK('Ranking values'!M46,'Ranking values'!M$44:M$55)</f>
        <v>5</v>
      </c>
      <c r="N46" s="25">
        <f>RANK('Ranking values'!N46,'Ranking values'!N$44:N$55)</f>
        <v>4</v>
      </c>
      <c r="O46" s="25">
        <f>RANK('Ranking values'!O46,'Ranking values'!O$44:O$55)</f>
        <v>4</v>
      </c>
      <c r="P46" s="25">
        <f>RANK('Ranking values'!P46,'Ranking values'!P$44:P$55)</f>
        <v>5</v>
      </c>
      <c r="Q46" s="25">
        <f>RANK('Ranking values'!Q46,'Ranking values'!Q$44:Q$55)</f>
        <v>5</v>
      </c>
      <c r="R46" s="25">
        <f>RANK('Ranking values'!R46,'Ranking values'!R$44:R$55)</f>
        <v>5</v>
      </c>
      <c r="S46" s="25">
        <f>RANK('Ranking values'!S46,'Ranking values'!S$44:S$55)</f>
        <v>5</v>
      </c>
      <c r="T46" s="25">
        <f>RANK('Ranking values'!T46,'Ranking values'!T$44:T$55)</f>
        <v>5</v>
      </c>
      <c r="U46" s="25">
        <f>RANK('Ranking values'!U46,'Ranking values'!U$44:U$55)</f>
        <v>5</v>
      </c>
      <c r="V46" s="25">
        <f>RANK('Ranking values'!V46,'Ranking values'!V$44:V$55)</f>
        <v>5</v>
      </c>
      <c r="W46" s="25">
        <f>RANK('Ranking values'!W46,'Ranking values'!W$44:W$55)</f>
        <v>5</v>
      </c>
      <c r="X46" s="25">
        <f>RANK('Ranking values'!X46,'Ranking values'!X$44:X$55)</f>
        <v>5</v>
      </c>
      <c r="Y46" s="25">
        <f>RANK('Ranking values'!Y46,'Ranking values'!Y$44:Y$55)</f>
        <v>5</v>
      </c>
      <c r="Z46" s="25">
        <f>RANK('Ranking values'!Z46,'Ranking values'!Z$44:Z$55)</f>
        <v>5</v>
      </c>
      <c r="AA46" s="25">
        <f>RANK('Ranking values'!AA46,'Ranking values'!AA$44:AA$55)</f>
        <v>5</v>
      </c>
      <c r="AB46" s="25">
        <f>RANK('Ranking values'!AB46,'Ranking values'!AB$44:AB$55)</f>
        <v>5</v>
      </c>
    </row>
    <row r="47" spans="1:28" x14ac:dyDescent="0.25">
      <c r="A47" s="278"/>
      <c r="B47" s="24" t="str">
        <f>Uitslagen!B47</f>
        <v>DE PLEZANTE HOEK</v>
      </c>
      <c r="C47" s="25">
        <f>RANK('Ranking values'!C47,'Ranking values'!C$44:C$55)</f>
        <v>10</v>
      </c>
      <c r="D47" s="25">
        <f>RANK('Ranking values'!D47,'Ranking values'!D$44:D$55)</f>
        <v>11</v>
      </c>
      <c r="E47" s="25">
        <f>RANK('Ranking values'!E47,'Ranking values'!E$44:E$55)</f>
        <v>9</v>
      </c>
      <c r="F47" s="25">
        <f>RANK('Ranking values'!F47,'Ranking values'!F$44:F$55)</f>
        <v>8</v>
      </c>
      <c r="G47" s="25">
        <f>RANK('Ranking values'!G47,'Ranking values'!G$44:G$55)</f>
        <v>9</v>
      </c>
      <c r="H47" s="25">
        <f>RANK('Ranking values'!H47,'Ranking values'!H$44:H$55)</f>
        <v>9</v>
      </c>
      <c r="I47" s="25">
        <f>RANK('Ranking values'!I47,'Ranking values'!I$44:I$55)</f>
        <v>10</v>
      </c>
      <c r="J47" s="25">
        <f>RANK('Ranking values'!J47,'Ranking values'!J$44:J$55)</f>
        <v>10</v>
      </c>
      <c r="K47" s="25">
        <f>RANK('Ranking values'!K47,'Ranking values'!K$44:K$55)</f>
        <v>10</v>
      </c>
      <c r="L47" s="25">
        <f>RANK('Ranking values'!L47,'Ranking values'!L$44:L$55)</f>
        <v>11</v>
      </c>
      <c r="M47" s="25">
        <f>RANK('Ranking values'!M47,'Ranking values'!M$44:M$55)</f>
        <v>11</v>
      </c>
      <c r="N47" s="25">
        <f>RANK('Ranking values'!N47,'Ranking values'!N$44:N$55)</f>
        <v>11</v>
      </c>
      <c r="O47" s="25">
        <f>RANK('Ranking values'!O47,'Ranking values'!O$44:O$55)</f>
        <v>11</v>
      </c>
      <c r="P47" s="25">
        <f>RANK('Ranking values'!P47,'Ranking values'!P$44:P$55)</f>
        <v>11</v>
      </c>
      <c r="Q47" s="25">
        <f>RANK('Ranking values'!Q47,'Ranking values'!Q$44:Q$55)</f>
        <v>11</v>
      </c>
      <c r="R47" s="25">
        <f>RANK('Ranking values'!R47,'Ranking values'!R$44:R$55)</f>
        <v>11</v>
      </c>
      <c r="S47" s="25">
        <f>RANK('Ranking values'!S47,'Ranking values'!S$44:S$55)</f>
        <v>12</v>
      </c>
      <c r="T47" s="25">
        <f>RANK('Ranking values'!T47,'Ranking values'!T$44:T$55)</f>
        <v>12</v>
      </c>
      <c r="U47" s="25">
        <f>RANK('Ranking values'!U47,'Ranking values'!U$44:U$55)</f>
        <v>12</v>
      </c>
      <c r="V47" s="25">
        <f>RANK('Ranking values'!V47,'Ranking values'!V$44:V$55)</f>
        <v>12</v>
      </c>
      <c r="W47" s="25">
        <f>RANK('Ranking values'!W47,'Ranking values'!W$44:W$55)</f>
        <v>12</v>
      </c>
      <c r="X47" s="25">
        <f>RANK('Ranking values'!X47,'Ranking values'!X$44:X$55)</f>
        <v>12</v>
      </c>
      <c r="Y47" s="25">
        <f>RANK('Ranking values'!Y47,'Ranking values'!Y$44:Y$55)</f>
        <v>12</v>
      </c>
      <c r="Z47" s="25">
        <f>RANK('Ranking values'!Z47,'Ranking values'!Z$44:Z$55)</f>
        <v>12</v>
      </c>
      <c r="AA47" s="25">
        <f>RANK('Ranking values'!AA47,'Ranking values'!AA$44:AA$55)</f>
        <v>12</v>
      </c>
      <c r="AB47" s="25">
        <f>RANK('Ranking values'!AB47,'Ranking values'!AB$44:AB$55)</f>
        <v>12</v>
      </c>
    </row>
    <row r="48" spans="1:28" x14ac:dyDescent="0.25">
      <c r="A48" s="278"/>
      <c r="B48" s="24" t="str">
        <f>Uitslagen!B48</f>
        <v>DUVELBOYS</v>
      </c>
      <c r="C48" s="25">
        <f>RANK('Ranking values'!C48,'Ranking values'!C$44:C$55)</f>
        <v>1</v>
      </c>
      <c r="D48" s="25">
        <f>RANK('Ranking values'!D48,'Ranking values'!D$44:D$55)</f>
        <v>5</v>
      </c>
      <c r="E48" s="25">
        <f>RANK('Ranking values'!E48,'Ranking values'!E$44:E$55)</f>
        <v>8</v>
      </c>
      <c r="F48" s="25">
        <f>RANK('Ranking values'!F48,'Ranking values'!F$44:F$55)</f>
        <v>10</v>
      </c>
      <c r="G48" s="25">
        <f>RANK('Ranking values'!G48,'Ranking values'!G$44:G$55)</f>
        <v>10</v>
      </c>
      <c r="H48" s="25">
        <f>RANK('Ranking values'!H48,'Ranking values'!H$44:H$55)</f>
        <v>10</v>
      </c>
      <c r="I48" s="25">
        <f>RANK('Ranking values'!I48,'Ranking values'!I$44:I$55)</f>
        <v>8</v>
      </c>
      <c r="J48" s="25">
        <f>RANK('Ranking values'!J48,'Ranking values'!J$44:J$55)</f>
        <v>8</v>
      </c>
      <c r="K48" s="25">
        <f>RANK('Ranking values'!K48,'Ranking values'!K$44:K$55)</f>
        <v>7</v>
      </c>
      <c r="L48" s="25">
        <f>RANK('Ranking values'!L48,'Ranking values'!L$44:L$55)</f>
        <v>6</v>
      </c>
      <c r="M48" s="25">
        <f>RANK('Ranking values'!M48,'Ranking values'!M$44:M$55)</f>
        <v>7</v>
      </c>
      <c r="N48" s="25">
        <f>RANK('Ranking values'!N48,'Ranking values'!N$44:N$55)</f>
        <v>8</v>
      </c>
      <c r="O48" s="25">
        <f>RANK('Ranking values'!O48,'Ranking values'!O$44:O$55)</f>
        <v>8</v>
      </c>
      <c r="P48" s="25">
        <f>RANK('Ranking values'!P48,'Ranking values'!P$44:P$55)</f>
        <v>7</v>
      </c>
      <c r="Q48" s="25">
        <f>RANK('Ranking values'!Q48,'Ranking values'!Q$44:Q$55)</f>
        <v>8</v>
      </c>
      <c r="R48" s="25">
        <f>RANK('Ranking values'!R48,'Ranking values'!R$44:R$55)</f>
        <v>8</v>
      </c>
      <c r="S48" s="25">
        <f>RANK('Ranking values'!S48,'Ranking values'!S$44:S$55)</f>
        <v>8</v>
      </c>
      <c r="T48" s="25">
        <f>RANK('Ranking values'!T48,'Ranking values'!T$44:T$55)</f>
        <v>7</v>
      </c>
      <c r="U48" s="25">
        <f>RANK('Ranking values'!U48,'Ranking values'!U$44:U$55)</f>
        <v>7</v>
      </c>
      <c r="V48" s="25">
        <f>RANK('Ranking values'!V48,'Ranking values'!V$44:V$55)</f>
        <v>6</v>
      </c>
      <c r="W48" s="25">
        <f>RANK('Ranking values'!W48,'Ranking values'!W$44:W$55)</f>
        <v>6</v>
      </c>
      <c r="X48" s="25">
        <f>RANK('Ranking values'!X48,'Ranking values'!X$44:X$55)</f>
        <v>6</v>
      </c>
      <c r="Y48" s="25">
        <f>RANK('Ranking values'!Y48,'Ranking values'!Y$44:Y$55)</f>
        <v>6</v>
      </c>
      <c r="Z48" s="25">
        <f>RANK('Ranking values'!Z48,'Ranking values'!Z$44:Z$55)</f>
        <v>6</v>
      </c>
      <c r="AA48" s="25">
        <f>RANK('Ranking values'!AA48,'Ranking values'!AA$44:AA$55)</f>
        <v>6</v>
      </c>
      <c r="AB48" s="25">
        <f>RANK('Ranking values'!AB48,'Ranking values'!AB$44:AB$55)</f>
        <v>6</v>
      </c>
    </row>
    <row r="49" spans="1:28" x14ac:dyDescent="0.25">
      <c r="A49" s="278"/>
      <c r="B49" s="24" t="str">
        <f>Uitslagen!B49</f>
        <v>FAUSSE KEU</v>
      </c>
      <c r="C49" s="25">
        <f>RANK('Ranking values'!C49,'Ranking values'!C$44:C$55)</f>
        <v>1</v>
      </c>
      <c r="D49" s="25">
        <f>RANK('Ranking values'!D49,'Ranking values'!D$44:D$55)</f>
        <v>3</v>
      </c>
      <c r="E49" s="25">
        <f>RANK('Ranking values'!E49,'Ranking values'!E$44:E$55)</f>
        <v>3</v>
      </c>
      <c r="F49" s="25">
        <f>RANK('Ranking values'!F49,'Ranking values'!F$44:F$55)</f>
        <v>6</v>
      </c>
      <c r="G49" s="25">
        <f>RANK('Ranking values'!G49,'Ranking values'!G$44:G$55)</f>
        <v>8</v>
      </c>
      <c r="H49" s="25">
        <f>RANK('Ranking values'!H49,'Ranking values'!H$44:H$55)</f>
        <v>7</v>
      </c>
      <c r="I49" s="25">
        <f>RANK('Ranking values'!I49,'Ranking values'!I$44:I$55)</f>
        <v>9</v>
      </c>
      <c r="J49" s="25">
        <f>RANK('Ranking values'!J49,'Ranking values'!J$44:J$55)</f>
        <v>9</v>
      </c>
      <c r="K49" s="25">
        <f>RANK('Ranking values'!K49,'Ranking values'!K$44:K$55)</f>
        <v>9</v>
      </c>
      <c r="L49" s="25">
        <f>RANK('Ranking values'!L49,'Ranking values'!L$44:L$55)</f>
        <v>9</v>
      </c>
      <c r="M49" s="25">
        <f>RANK('Ranking values'!M49,'Ranking values'!M$44:M$55)</f>
        <v>9</v>
      </c>
      <c r="N49" s="25">
        <f>RANK('Ranking values'!N49,'Ranking values'!N$44:N$55)</f>
        <v>9</v>
      </c>
      <c r="O49" s="25">
        <f>RANK('Ranking values'!O49,'Ranking values'!O$44:O$55)</f>
        <v>9</v>
      </c>
      <c r="P49" s="25">
        <f>RANK('Ranking values'!P49,'Ranking values'!P$44:P$55)</f>
        <v>9</v>
      </c>
      <c r="Q49" s="25">
        <f>RANK('Ranking values'!Q49,'Ranking values'!Q$44:Q$55)</f>
        <v>9</v>
      </c>
      <c r="R49" s="25">
        <f>RANK('Ranking values'!R49,'Ranking values'!R$44:R$55)</f>
        <v>9</v>
      </c>
      <c r="S49" s="25">
        <f>RANK('Ranking values'!S49,'Ranking values'!S$44:S$55)</f>
        <v>9</v>
      </c>
      <c r="T49" s="25">
        <f>RANK('Ranking values'!T49,'Ranking values'!T$44:T$55)</f>
        <v>9</v>
      </c>
      <c r="U49" s="25">
        <f>RANK('Ranking values'!U49,'Ranking values'!U$44:U$55)</f>
        <v>9</v>
      </c>
      <c r="V49" s="25">
        <f>RANK('Ranking values'!V49,'Ranking values'!V$44:V$55)</f>
        <v>9</v>
      </c>
      <c r="W49" s="25">
        <f>RANK('Ranking values'!W49,'Ranking values'!W$44:W$55)</f>
        <v>9</v>
      </c>
      <c r="X49" s="25">
        <f>RANK('Ranking values'!X49,'Ranking values'!X$44:X$55)</f>
        <v>9</v>
      </c>
      <c r="Y49" s="25">
        <f>RANK('Ranking values'!Y49,'Ranking values'!Y$44:Y$55)</f>
        <v>9</v>
      </c>
      <c r="Z49" s="25">
        <f>RANK('Ranking values'!Z49,'Ranking values'!Z$44:Z$55)</f>
        <v>9</v>
      </c>
      <c r="AA49" s="25">
        <f>RANK('Ranking values'!AA49,'Ranking values'!AA$44:AA$55)</f>
        <v>9</v>
      </c>
      <c r="AB49" s="25">
        <f>RANK('Ranking values'!AB49,'Ranking values'!AB$44:AB$55)</f>
        <v>9</v>
      </c>
    </row>
    <row r="50" spans="1:28" x14ac:dyDescent="0.25">
      <c r="A50" s="278"/>
      <c r="B50" s="24" t="str">
        <f>Uitslagen!B50</f>
        <v>HET WIEL 2</v>
      </c>
      <c r="C50" s="25">
        <f>RANK('Ranking values'!C50,'Ranking values'!C$44:C$55)</f>
        <v>6</v>
      </c>
      <c r="D50" s="25">
        <f>RANK('Ranking values'!D50,'Ranking values'!D$44:D$55)</f>
        <v>8</v>
      </c>
      <c r="E50" s="25">
        <f>RANK('Ranking values'!E50,'Ranking values'!E$44:E$55)</f>
        <v>7</v>
      </c>
      <c r="F50" s="25">
        <f>RANK('Ranking values'!F50,'Ranking values'!F$44:F$55)</f>
        <v>5</v>
      </c>
      <c r="G50" s="25">
        <f>RANK('Ranking values'!G50,'Ranking values'!G$44:G$55)</f>
        <v>4</v>
      </c>
      <c r="H50" s="25">
        <f>RANK('Ranking values'!H50,'Ranking values'!H$44:H$55)</f>
        <v>5</v>
      </c>
      <c r="I50" s="25">
        <f>RANK('Ranking values'!I50,'Ranking values'!I$44:I$55)</f>
        <v>5</v>
      </c>
      <c r="J50" s="25">
        <f>RANK('Ranking values'!J50,'Ranking values'!J$44:J$55)</f>
        <v>5</v>
      </c>
      <c r="K50" s="25">
        <f>RANK('Ranking values'!K50,'Ranking values'!K$44:K$55)</f>
        <v>4</v>
      </c>
      <c r="L50" s="25">
        <f>RANK('Ranking values'!L50,'Ranking values'!L$44:L$55)</f>
        <v>4</v>
      </c>
      <c r="M50" s="25">
        <f>RANK('Ranking values'!M50,'Ranking values'!M$44:M$55)</f>
        <v>3</v>
      </c>
      <c r="N50" s="25">
        <f>RANK('Ranking values'!N50,'Ranking values'!N$44:N$55)</f>
        <v>3</v>
      </c>
      <c r="O50" s="25">
        <f>RANK('Ranking values'!O50,'Ranking values'!O$44:O$55)</f>
        <v>3</v>
      </c>
      <c r="P50" s="25">
        <f>RANK('Ranking values'!P50,'Ranking values'!P$44:P$55)</f>
        <v>3</v>
      </c>
      <c r="Q50" s="25">
        <f>RANK('Ranking values'!Q50,'Ranking values'!Q$44:Q$55)</f>
        <v>3</v>
      </c>
      <c r="R50" s="25">
        <f>RANK('Ranking values'!R50,'Ranking values'!R$44:R$55)</f>
        <v>2</v>
      </c>
      <c r="S50" s="25">
        <f>RANK('Ranking values'!S50,'Ranking values'!S$44:S$55)</f>
        <v>4</v>
      </c>
      <c r="T50" s="25">
        <f>RANK('Ranking values'!T50,'Ranking values'!T$44:T$55)</f>
        <v>3</v>
      </c>
      <c r="U50" s="25">
        <f>RANK('Ranking values'!U50,'Ranking values'!U$44:U$55)</f>
        <v>3</v>
      </c>
      <c r="V50" s="25">
        <f>RANK('Ranking values'!V50,'Ranking values'!V$44:V$55)</f>
        <v>4</v>
      </c>
      <c r="W50" s="25">
        <f>RANK('Ranking values'!W50,'Ranking values'!W$44:W$55)</f>
        <v>4</v>
      </c>
      <c r="X50" s="25">
        <f>RANK('Ranking values'!X50,'Ranking values'!X$44:X$55)</f>
        <v>4</v>
      </c>
      <c r="Y50" s="25">
        <f>RANK('Ranking values'!Y50,'Ranking values'!Y$44:Y$55)</f>
        <v>4</v>
      </c>
      <c r="Z50" s="25">
        <f>RANK('Ranking values'!Z50,'Ranking values'!Z$44:Z$55)</f>
        <v>4</v>
      </c>
      <c r="AA50" s="25">
        <f>RANK('Ranking values'!AA50,'Ranking values'!AA$44:AA$55)</f>
        <v>3</v>
      </c>
      <c r="AB50" s="25">
        <f>RANK('Ranking values'!AB50,'Ranking values'!AB$44:AB$55)</f>
        <v>3</v>
      </c>
    </row>
    <row r="51" spans="1:28" x14ac:dyDescent="0.25">
      <c r="A51" s="278"/>
      <c r="B51" s="24" t="str">
        <f>Uitslagen!B51</f>
        <v>KA 3</v>
      </c>
      <c r="C51" s="25">
        <f>RANK('Ranking values'!C51,'Ranking values'!C$44:C$55)</f>
        <v>10</v>
      </c>
      <c r="D51" s="25">
        <f>RANK('Ranking values'!D51,'Ranking values'!D$44:D$55)</f>
        <v>12</v>
      </c>
      <c r="E51" s="25">
        <f>RANK('Ranking values'!E51,'Ranking values'!E$44:E$55)</f>
        <v>12</v>
      </c>
      <c r="F51" s="25">
        <f>RANK('Ranking values'!F51,'Ranking values'!F$44:F$55)</f>
        <v>12</v>
      </c>
      <c r="G51" s="25">
        <f>RANK('Ranking values'!G51,'Ranking values'!G$44:G$55)</f>
        <v>11</v>
      </c>
      <c r="H51" s="25">
        <f>RANK('Ranking values'!H51,'Ranking values'!H$44:H$55)</f>
        <v>12</v>
      </c>
      <c r="I51" s="25">
        <f>RANK('Ranking values'!I51,'Ranking values'!I$44:I$55)</f>
        <v>12</v>
      </c>
      <c r="J51" s="25">
        <f>RANK('Ranking values'!J51,'Ranking values'!J$44:J$55)</f>
        <v>12</v>
      </c>
      <c r="K51" s="25">
        <f>RANK('Ranking values'!K51,'Ranking values'!K$44:K$55)</f>
        <v>12</v>
      </c>
      <c r="L51" s="25">
        <f>RANK('Ranking values'!L51,'Ranking values'!L$44:L$55)</f>
        <v>12</v>
      </c>
      <c r="M51" s="25">
        <f>RANK('Ranking values'!M51,'Ranking values'!M$44:M$55)</f>
        <v>12</v>
      </c>
      <c r="N51" s="25">
        <f>RANK('Ranking values'!N51,'Ranking values'!N$44:N$55)</f>
        <v>12</v>
      </c>
      <c r="O51" s="25">
        <f>RANK('Ranking values'!O51,'Ranking values'!O$44:O$55)</f>
        <v>12</v>
      </c>
      <c r="P51" s="25">
        <f>RANK('Ranking values'!P51,'Ranking values'!P$44:P$55)</f>
        <v>12</v>
      </c>
      <c r="Q51" s="25">
        <f>RANK('Ranking values'!Q51,'Ranking values'!Q$44:Q$55)</f>
        <v>12</v>
      </c>
      <c r="R51" s="25">
        <f>RANK('Ranking values'!R51,'Ranking values'!R$44:R$55)</f>
        <v>12</v>
      </c>
      <c r="S51" s="25">
        <f>RANK('Ranking values'!S51,'Ranking values'!S$44:S$55)</f>
        <v>11</v>
      </c>
      <c r="T51" s="25">
        <f>RANK('Ranking values'!T51,'Ranking values'!T$44:T$55)</f>
        <v>11</v>
      </c>
      <c r="U51" s="25">
        <f>RANK('Ranking values'!U51,'Ranking values'!U$44:U$55)</f>
        <v>11</v>
      </c>
      <c r="V51" s="25">
        <f>RANK('Ranking values'!V51,'Ranking values'!V$44:V$55)</f>
        <v>11</v>
      </c>
      <c r="W51" s="25">
        <f>RANK('Ranking values'!W51,'Ranking values'!W$44:W$55)</f>
        <v>11</v>
      </c>
      <c r="X51" s="25">
        <f>RANK('Ranking values'!X51,'Ranking values'!X$44:X$55)</f>
        <v>11</v>
      </c>
      <c r="Y51" s="25">
        <f>RANK('Ranking values'!Y51,'Ranking values'!Y$44:Y$55)</f>
        <v>11</v>
      </c>
      <c r="Z51" s="25">
        <f>RANK('Ranking values'!Z51,'Ranking values'!Z$44:Z$55)</f>
        <v>11</v>
      </c>
      <c r="AA51" s="25">
        <f>RANK('Ranking values'!AA51,'Ranking values'!AA$44:AA$55)</f>
        <v>11</v>
      </c>
      <c r="AB51" s="25">
        <f>RANK('Ranking values'!AB51,'Ranking values'!AB$44:AB$55)</f>
        <v>11</v>
      </c>
    </row>
    <row r="52" spans="1:28" x14ac:dyDescent="0.25">
      <c r="A52" s="278"/>
      <c r="B52" s="24" t="str">
        <f>Uitslagen!B52</f>
        <v>KALFORT SPORTIF 5</v>
      </c>
      <c r="C52" s="25">
        <f>RANK('Ranking values'!C52,'Ranking values'!C$44:C$55)</f>
        <v>8</v>
      </c>
      <c r="D52" s="25">
        <f>RANK('Ranking values'!D52,'Ranking values'!D$44:D$55)</f>
        <v>7</v>
      </c>
      <c r="E52" s="25">
        <f>RANK('Ranking values'!E52,'Ranking values'!E$44:E$55)</f>
        <v>6</v>
      </c>
      <c r="F52" s="25">
        <f>RANK('Ranking values'!F52,'Ranking values'!F$44:F$55)</f>
        <v>6</v>
      </c>
      <c r="G52" s="25">
        <f>RANK('Ranking values'!G52,'Ranking values'!G$44:G$55)</f>
        <v>6</v>
      </c>
      <c r="H52" s="25">
        <f>RANK('Ranking values'!H52,'Ranking values'!H$44:H$55)</f>
        <v>4</v>
      </c>
      <c r="I52" s="25">
        <f>RANK('Ranking values'!I52,'Ranking values'!I$44:I$55)</f>
        <v>4</v>
      </c>
      <c r="J52" s="25">
        <f>RANK('Ranking values'!J52,'Ranking values'!J$44:J$55)</f>
        <v>4</v>
      </c>
      <c r="K52" s="25">
        <f>RANK('Ranking values'!K52,'Ranking values'!K$44:K$55)</f>
        <v>6</v>
      </c>
      <c r="L52" s="25">
        <f>RANK('Ranking values'!L52,'Ranking values'!L$44:L$55)</f>
        <v>7</v>
      </c>
      <c r="M52" s="25">
        <f>RANK('Ranking values'!M52,'Ranking values'!M$44:M$55)</f>
        <v>6</v>
      </c>
      <c r="N52" s="25">
        <f>RANK('Ranking values'!N52,'Ranking values'!N$44:N$55)</f>
        <v>6</v>
      </c>
      <c r="O52" s="25">
        <f>RANK('Ranking values'!O52,'Ranking values'!O$44:O$55)</f>
        <v>6</v>
      </c>
      <c r="P52" s="25">
        <f>RANK('Ranking values'!P52,'Ranking values'!P$44:P$55)</f>
        <v>6</v>
      </c>
      <c r="Q52" s="25">
        <f>RANK('Ranking values'!Q52,'Ranking values'!Q$44:Q$55)</f>
        <v>6</v>
      </c>
      <c r="R52" s="25">
        <f>RANK('Ranking values'!R52,'Ranking values'!R$44:R$55)</f>
        <v>6</v>
      </c>
      <c r="S52" s="25">
        <f>RANK('Ranking values'!S52,'Ranking values'!S$44:S$55)</f>
        <v>7</v>
      </c>
      <c r="T52" s="25">
        <f>RANK('Ranking values'!T52,'Ranking values'!T$44:T$55)</f>
        <v>8</v>
      </c>
      <c r="U52" s="25">
        <f>RANK('Ranking values'!U52,'Ranking values'!U$44:U$55)</f>
        <v>8</v>
      </c>
      <c r="V52" s="25">
        <f>RANK('Ranking values'!V52,'Ranking values'!V$44:V$55)</f>
        <v>7</v>
      </c>
      <c r="W52" s="25">
        <f>RANK('Ranking values'!W52,'Ranking values'!W$44:W$55)</f>
        <v>7</v>
      </c>
      <c r="X52" s="25">
        <f>RANK('Ranking values'!X52,'Ranking values'!X$44:X$55)</f>
        <v>8</v>
      </c>
      <c r="Y52" s="25">
        <f>RANK('Ranking values'!Y52,'Ranking values'!Y$44:Y$55)</f>
        <v>8</v>
      </c>
      <c r="Z52" s="25">
        <f>RANK('Ranking values'!Z52,'Ranking values'!Z$44:Z$55)</f>
        <v>8</v>
      </c>
      <c r="AA52" s="25">
        <f>RANK('Ranking values'!AA52,'Ranking values'!AA$44:AA$55)</f>
        <v>8</v>
      </c>
      <c r="AB52" s="25">
        <f>RANK('Ranking values'!AB52,'Ranking values'!AB$44:AB$55)</f>
        <v>8</v>
      </c>
    </row>
    <row r="53" spans="1:28" x14ac:dyDescent="0.25">
      <c r="A53" s="278"/>
      <c r="B53" s="24" t="str">
        <f>Uitslagen!B53</f>
        <v>KALFORT SPORTIF 6</v>
      </c>
      <c r="C53" s="25">
        <f>RANK('Ranking values'!C53,'Ranking values'!C$44:C$55)</f>
        <v>4</v>
      </c>
      <c r="D53" s="25">
        <f>RANK('Ranking values'!D53,'Ranking values'!D$44:D$55)</f>
        <v>4</v>
      </c>
      <c r="E53" s="25">
        <f>RANK('Ranking values'!E53,'Ranking values'!E$44:E$55)</f>
        <v>2</v>
      </c>
      <c r="F53" s="25">
        <f>RANK('Ranking values'!F53,'Ranking values'!F$44:F$55)</f>
        <v>1</v>
      </c>
      <c r="G53" s="25">
        <f>RANK('Ranking values'!G53,'Ranking values'!G$44:G$55)</f>
        <v>3</v>
      </c>
      <c r="H53" s="25">
        <f>RANK('Ranking values'!H53,'Ranking values'!H$44:H$55)</f>
        <v>3</v>
      </c>
      <c r="I53" s="25">
        <f>RANK('Ranking values'!I53,'Ranking values'!I$44:I$55)</f>
        <v>3</v>
      </c>
      <c r="J53" s="25">
        <f>RANK('Ranking values'!J53,'Ranking values'!J$44:J$55)</f>
        <v>3</v>
      </c>
      <c r="K53" s="25">
        <f>RANK('Ranking values'!K53,'Ranking values'!K$44:K$55)</f>
        <v>3</v>
      </c>
      <c r="L53" s="25">
        <f>RANK('Ranking values'!L53,'Ranking values'!L$44:L$55)</f>
        <v>3</v>
      </c>
      <c r="M53" s="25">
        <f>RANK('Ranking values'!M53,'Ranking values'!M$44:M$55)</f>
        <v>4</v>
      </c>
      <c r="N53" s="25">
        <f>RANK('Ranking values'!N53,'Ranking values'!N$44:N$55)</f>
        <v>5</v>
      </c>
      <c r="O53" s="25">
        <f>RANK('Ranking values'!O53,'Ranking values'!O$44:O$55)</f>
        <v>5</v>
      </c>
      <c r="P53" s="25">
        <f>RANK('Ranking values'!P53,'Ranking values'!P$44:P$55)</f>
        <v>4</v>
      </c>
      <c r="Q53" s="25">
        <f>RANK('Ranking values'!Q53,'Ranking values'!Q$44:Q$55)</f>
        <v>4</v>
      </c>
      <c r="R53" s="25">
        <f>RANK('Ranking values'!R53,'Ranking values'!R$44:R$55)</f>
        <v>4</v>
      </c>
      <c r="S53" s="25">
        <f>RANK('Ranking values'!S53,'Ranking values'!S$44:S$55)</f>
        <v>3</v>
      </c>
      <c r="T53" s="25">
        <f>RANK('Ranking values'!T53,'Ranking values'!T$44:T$55)</f>
        <v>4</v>
      </c>
      <c r="U53" s="25">
        <f>RANK('Ranking values'!U53,'Ranking values'!U$44:U$55)</f>
        <v>4</v>
      </c>
      <c r="V53" s="25">
        <f>RANK('Ranking values'!V53,'Ranking values'!V$44:V$55)</f>
        <v>3</v>
      </c>
      <c r="W53" s="25">
        <f>RANK('Ranking values'!W53,'Ranking values'!W$44:W$55)</f>
        <v>3</v>
      </c>
      <c r="X53" s="25">
        <f>RANK('Ranking values'!X53,'Ranking values'!X$44:X$55)</f>
        <v>3</v>
      </c>
      <c r="Y53" s="25">
        <f>RANK('Ranking values'!Y53,'Ranking values'!Y$44:Y$55)</f>
        <v>3</v>
      </c>
      <c r="Z53" s="25">
        <f>RANK('Ranking values'!Z53,'Ranking values'!Z$44:Z$55)</f>
        <v>3</v>
      </c>
      <c r="AA53" s="25">
        <f>RANK('Ranking values'!AA53,'Ranking values'!AA$44:AA$55)</f>
        <v>4</v>
      </c>
      <c r="AB53" s="25">
        <f>RANK('Ranking values'!AB53,'Ranking values'!AB$44:AB$55)</f>
        <v>4</v>
      </c>
    </row>
    <row r="54" spans="1:28" x14ac:dyDescent="0.25">
      <c r="A54" s="278"/>
      <c r="B54" s="24" t="str">
        <f>Uitslagen!B54</f>
        <v>STAPPES</v>
      </c>
      <c r="C54" s="25">
        <f>RANK('Ranking values'!C54,'Ranking values'!C$44:C$55)</f>
        <v>8</v>
      </c>
      <c r="D54" s="25">
        <f>RANK('Ranking values'!D54,'Ranking values'!D$44:D$55)</f>
        <v>6</v>
      </c>
      <c r="E54" s="25">
        <f>RANK('Ranking values'!E54,'Ranking values'!E$44:E$55)</f>
        <v>4</v>
      </c>
      <c r="F54" s="25">
        <f>RANK('Ranking values'!F54,'Ranking values'!F$44:F$55)</f>
        <v>3</v>
      </c>
      <c r="G54" s="25">
        <f>RANK('Ranking values'!G54,'Ranking values'!G$44:G$55)</f>
        <v>5</v>
      </c>
      <c r="H54" s="25">
        <f>RANK('Ranking values'!H54,'Ranking values'!H$44:H$55)</f>
        <v>6</v>
      </c>
      <c r="I54" s="25">
        <f>RANK('Ranking values'!I54,'Ranking values'!I$44:I$55)</f>
        <v>7</v>
      </c>
      <c r="J54" s="25">
        <f>RANK('Ranking values'!J54,'Ranking values'!J$44:J$55)</f>
        <v>7</v>
      </c>
      <c r="K54" s="25">
        <f>RANK('Ranking values'!K54,'Ranking values'!K$44:K$55)</f>
        <v>8</v>
      </c>
      <c r="L54" s="25">
        <f>RANK('Ranking values'!L54,'Ranking values'!L$44:L$55)</f>
        <v>8</v>
      </c>
      <c r="M54" s="25">
        <f>RANK('Ranking values'!M54,'Ranking values'!M$44:M$55)</f>
        <v>8</v>
      </c>
      <c r="N54" s="25">
        <f>RANK('Ranking values'!N54,'Ranking values'!N$44:N$55)</f>
        <v>7</v>
      </c>
      <c r="O54" s="25">
        <f>RANK('Ranking values'!O54,'Ranking values'!O$44:O$55)</f>
        <v>7</v>
      </c>
      <c r="P54" s="25">
        <f>RANK('Ranking values'!P54,'Ranking values'!P$44:P$55)</f>
        <v>8</v>
      </c>
      <c r="Q54" s="25">
        <f>RANK('Ranking values'!Q54,'Ranking values'!Q$44:Q$55)</f>
        <v>7</v>
      </c>
      <c r="R54" s="25">
        <f>RANK('Ranking values'!R54,'Ranking values'!R$44:R$55)</f>
        <v>7</v>
      </c>
      <c r="S54" s="25">
        <f>RANK('Ranking values'!S54,'Ranking values'!S$44:S$55)</f>
        <v>6</v>
      </c>
      <c r="T54" s="25">
        <f>RANK('Ranking values'!T54,'Ranking values'!T$44:T$55)</f>
        <v>6</v>
      </c>
      <c r="U54" s="25">
        <f>RANK('Ranking values'!U54,'Ranking values'!U$44:U$55)</f>
        <v>6</v>
      </c>
      <c r="V54" s="25">
        <f>RANK('Ranking values'!V54,'Ranking values'!V$44:V$55)</f>
        <v>8</v>
      </c>
      <c r="W54" s="25">
        <f>RANK('Ranking values'!W54,'Ranking values'!W$44:W$55)</f>
        <v>8</v>
      </c>
      <c r="X54" s="25">
        <f>RANK('Ranking values'!X54,'Ranking values'!X$44:X$55)</f>
        <v>7</v>
      </c>
      <c r="Y54" s="25">
        <f>RANK('Ranking values'!Y54,'Ranking values'!Y$44:Y$55)</f>
        <v>7</v>
      </c>
      <c r="Z54" s="25">
        <f>RANK('Ranking values'!Z54,'Ranking values'!Z$44:Z$55)</f>
        <v>7</v>
      </c>
      <c r="AA54" s="25">
        <f>RANK('Ranking values'!AA54,'Ranking values'!AA$44:AA$55)</f>
        <v>7</v>
      </c>
      <c r="AB54" s="25">
        <f>RANK('Ranking values'!AB54,'Ranking values'!AB$44:AB$55)</f>
        <v>7</v>
      </c>
    </row>
    <row r="55" spans="1:28" x14ac:dyDescent="0.25">
      <c r="A55" s="278"/>
      <c r="B55" s="24" t="str">
        <f>Uitslagen!B55</f>
        <v>TEN DORPE 4</v>
      </c>
      <c r="C55" s="25">
        <f>RANK('Ranking values'!C55,'Ranking values'!C$44:C$55)</f>
        <v>4</v>
      </c>
      <c r="D55" s="25">
        <f>RANK('Ranking values'!D55,'Ranking values'!D$44:D$55)</f>
        <v>2</v>
      </c>
      <c r="E55" s="25">
        <f>RANK('Ranking values'!E55,'Ranking values'!E$44:E$55)</f>
        <v>4</v>
      </c>
      <c r="F55" s="25">
        <f>RANK('Ranking values'!F55,'Ranking values'!F$44:F$55)</f>
        <v>4</v>
      </c>
      <c r="G55" s="25">
        <f>RANK('Ranking values'!G55,'Ranking values'!G$44:G$55)</f>
        <v>2</v>
      </c>
      <c r="H55" s="25">
        <f>RANK('Ranking values'!H55,'Ranking values'!H$44:H$55)</f>
        <v>2</v>
      </c>
      <c r="I55" s="25">
        <f>RANK('Ranking values'!I55,'Ranking values'!I$44:I$55)</f>
        <v>2</v>
      </c>
      <c r="J55" s="25">
        <f>RANK('Ranking values'!J55,'Ranking values'!J$44:J$55)</f>
        <v>2</v>
      </c>
      <c r="K55" s="25">
        <f>RANK('Ranking values'!K55,'Ranking values'!K$44:K$55)</f>
        <v>2</v>
      </c>
      <c r="L55" s="25">
        <f>RANK('Ranking values'!L55,'Ranking values'!L$44:L$55)</f>
        <v>2</v>
      </c>
      <c r="M55" s="25">
        <f>RANK('Ranking values'!M55,'Ranking values'!M$44:M$55)</f>
        <v>2</v>
      </c>
      <c r="N55" s="25">
        <f>RANK('Ranking values'!N55,'Ranking values'!N$44:N$55)</f>
        <v>2</v>
      </c>
      <c r="O55" s="25">
        <f>RANK('Ranking values'!O55,'Ranking values'!O$44:O$55)</f>
        <v>2</v>
      </c>
      <c r="P55" s="25">
        <f>RANK('Ranking values'!P55,'Ranking values'!P$44:P$55)</f>
        <v>2</v>
      </c>
      <c r="Q55" s="25">
        <f>RANK('Ranking values'!Q55,'Ranking values'!Q$44:Q$55)</f>
        <v>2</v>
      </c>
      <c r="R55" s="25">
        <f>RANK('Ranking values'!R55,'Ranking values'!R$44:R$55)</f>
        <v>3</v>
      </c>
      <c r="S55" s="25">
        <f>RANK('Ranking values'!S55,'Ranking values'!S$44:S$55)</f>
        <v>2</v>
      </c>
      <c r="T55" s="25">
        <f>RANK('Ranking values'!T55,'Ranking values'!T$44:T$55)</f>
        <v>2</v>
      </c>
      <c r="U55" s="25">
        <f>RANK('Ranking values'!U55,'Ranking values'!U$44:U$55)</f>
        <v>2</v>
      </c>
      <c r="V55" s="25">
        <f>RANK('Ranking values'!V55,'Ranking values'!V$44:V$55)</f>
        <v>2</v>
      </c>
      <c r="W55" s="25">
        <f>RANK('Ranking values'!W55,'Ranking values'!W$44:W$55)</f>
        <v>2</v>
      </c>
      <c r="X55" s="25">
        <f>RANK('Ranking values'!X55,'Ranking values'!X$44:X$55)</f>
        <v>2</v>
      </c>
      <c r="Y55" s="25">
        <f>RANK('Ranking values'!Y55,'Ranking values'!Y$44:Y$55)</f>
        <v>2</v>
      </c>
      <c r="Z55" s="25">
        <f>RANK('Ranking values'!Z55,'Ranking values'!Z$44:Z$55)</f>
        <v>2</v>
      </c>
      <c r="AA55" s="25">
        <f>RANK('Ranking values'!AA55,'Ranking values'!AA$44:AA$55)</f>
        <v>2</v>
      </c>
      <c r="AB55" s="25">
        <f>RANK('Ranking values'!AB55,'Ranking values'!AB$44:AB$55)</f>
        <v>2</v>
      </c>
    </row>
  </sheetData>
  <mergeCells count="4">
    <mergeCell ref="A2:A15"/>
    <mergeCell ref="A17:A29"/>
    <mergeCell ref="A31:A42"/>
    <mergeCell ref="A44:A5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AB55"/>
  <sheetViews>
    <sheetView workbookViewId="0"/>
  </sheetViews>
  <sheetFormatPr defaultColWidth="9.109375" defaultRowHeight="13.2" x14ac:dyDescent="0.25"/>
  <cols>
    <col min="1" max="1" width="5.109375" style="21" customWidth="1"/>
    <col min="2" max="2" width="19.6640625" style="21" bestFit="1" customWidth="1"/>
    <col min="3" max="3" width="5.109375" style="21" bestFit="1" customWidth="1"/>
    <col min="4" max="28" width="3" style="21" bestFit="1" customWidth="1"/>
    <col min="29" max="16384" width="9.109375" style="21"/>
  </cols>
  <sheetData>
    <row r="2" spans="1:28" ht="12.75" customHeight="1" x14ac:dyDescent="0.25">
      <c r="A2" s="278" t="str">
        <f>Uitslagen!A2</f>
        <v>ERE</v>
      </c>
      <c r="B2" s="24" t="str">
        <f>Uitslagen!B2</f>
        <v>BLACK BOYS 1</v>
      </c>
      <c r="C2" s="25">
        <f>'Ranking keys'!C2+COUNTIF('Ranking keys'!C$1:C1,'Ranking keys'!C2)</f>
        <v>4</v>
      </c>
      <c r="D2" s="25">
        <f>'Ranking keys'!D2+COUNTIF('Ranking keys'!D$1:D1,'Ranking keys'!D2)</f>
        <v>9</v>
      </c>
      <c r="E2" s="25">
        <f>'Ranking keys'!E2+COUNTIF('Ranking keys'!E$1:E1,'Ranking keys'!E2)</f>
        <v>6</v>
      </c>
      <c r="F2" s="25">
        <f>'Ranking keys'!F2+COUNTIF('Ranking keys'!F$1:F1,'Ranking keys'!F2)</f>
        <v>3</v>
      </c>
      <c r="G2" s="25">
        <f>'Ranking keys'!G2+COUNTIF('Ranking keys'!G$1:G1,'Ranking keys'!G2)</f>
        <v>3</v>
      </c>
      <c r="H2" s="25">
        <f>'Ranking keys'!H2+COUNTIF('Ranking keys'!H$1:H1,'Ranking keys'!H2)</f>
        <v>2</v>
      </c>
      <c r="I2" s="25">
        <f>'Ranking keys'!I2+COUNTIF('Ranking keys'!I$1:I1,'Ranking keys'!I2)</f>
        <v>2</v>
      </c>
      <c r="J2" s="25">
        <f>'Ranking keys'!J2+COUNTIF('Ranking keys'!J$1:J1,'Ranking keys'!J2)</f>
        <v>1</v>
      </c>
      <c r="K2" s="25">
        <f>'Ranking keys'!K2+COUNTIF('Ranking keys'!K$1:K1,'Ranking keys'!K2)</f>
        <v>1</v>
      </c>
      <c r="L2" s="25">
        <f>'Ranking keys'!L2+COUNTIF('Ranking keys'!L$1:L1,'Ranking keys'!L2)</f>
        <v>1</v>
      </c>
      <c r="M2" s="25">
        <f>'Ranking keys'!M2+COUNTIF('Ranking keys'!M$1:M1,'Ranking keys'!M2)</f>
        <v>1</v>
      </c>
      <c r="N2" s="25">
        <f>'Ranking keys'!N2+COUNTIF('Ranking keys'!N$1:N1,'Ranking keys'!N2)</f>
        <v>1</v>
      </c>
      <c r="O2" s="25">
        <f>'Ranking keys'!O2+COUNTIF('Ranking keys'!O$1:O1,'Ranking keys'!O2)</f>
        <v>1</v>
      </c>
      <c r="P2" s="25">
        <f>'Ranking keys'!P2+COUNTIF('Ranking keys'!P$1:P1,'Ranking keys'!P2)</f>
        <v>1</v>
      </c>
      <c r="Q2" s="25">
        <f>'Ranking keys'!Q2+COUNTIF('Ranking keys'!Q$1:Q1,'Ranking keys'!Q2)</f>
        <v>1</v>
      </c>
      <c r="R2" s="25">
        <f>'Ranking keys'!R2+COUNTIF('Ranking keys'!R$1:R1,'Ranking keys'!R2)</f>
        <v>1</v>
      </c>
      <c r="S2" s="25">
        <f>'Ranking keys'!S2+COUNTIF('Ranking keys'!S$1:S1,'Ranking keys'!S2)</f>
        <v>1</v>
      </c>
      <c r="T2" s="25">
        <f>'Ranking keys'!T2+COUNTIF('Ranking keys'!T$1:T1,'Ranking keys'!T2)</f>
        <v>1</v>
      </c>
      <c r="U2" s="25">
        <f>'Ranking keys'!U2+COUNTIF('Ranking keys'!U$1:U1,'Ranking keys'!U2)</f>
        <v>1</v>
      </c>
      <c r="V2" s="25">
        <f>'Ranking keys'!V2+COUNTIF('Ranking keys'!V$1:V1,'Ranking keys'!V2)</f>
        <v>1</v>
      </c>
      <c r="W2" s="25">
        <f>'Ranking keys'!W2+COUNTIF('Ranking keys'!W$1:W1,'Ranking keys'!W2)</f>
        <v>1</v>
      </c>
      <c r="X2" s="25">
        <f>'Ranking keys'!X2+COUNTIF('Ranking keys'!X$1:X1,'Ranking keys'!X2)</f>
        <v>1</v>
      </c>
      <c r="Y2" s="25">
        <f>'Ranking keys'!Y2+COUNTIF('Ranking keys'!Y$1:Y1,'Ranking keys'!Y2)</f>
        <v>1</v>
      </c>
      <c r="Z2" s="25">
        <f>'Ranking keys'!Z2+COUNTIF('Ranking keys'!Z$1:Z1,'Ranking keys'!Z2)</f>
        <v>1</v>
      </c>
      <c r="AA2" s="25">
        <f>'Ranking keys'!AA2+COUNTIF('Ranking keys'!AA$1:AA1,'Ranking keys'!AA2)</f>
        <v>1</v>
      </c>
      <c r="AB2" s="25">
        <f>'Ranking keys'!AB2+COUNTIF('Ranking keys'!AB$1:AB1,'Ranking keys'!AB2)</f>
        <v>1</v>
      </c>
    </row>
    <row r="3" spans="1:28" x14ac:dyDescent="0.25">
      <c r="A3" s="278"/>
      <c r="B3" s="24" t="str">
        <f>Uitslagen!B3</f>
        <v>BLACK BOYS 2</v>
      </c>
      <c r="C3" s="25">
        <f>'Ranking keys'!C3+COUNTIF('Ranking keys'!C$1:C2,'Ranking keys'!C3)</f>
        <v>3</v>
      </c>
      <c r="D3" s="25">
        <f>'Ranking keys'!D3+COUNTIF('Ranking keys'!D$1:D2,'Ranking keys'!D3)</f>
        <v>2</v>
      </c>
      <c r="E3" s="25">
        <f>'Ranking keys'!E3+COUNTIF('Ranking keys'!E$1:E2,'Ranking keys'!E3)</f>
        <v>4</v>
      </c>
      <c r="F3" s="25">
        <f>'Ranking keys'!F3+COUNTIF('Ranking keys'!F$1:F2,'Ranking keys'!F3)</f>
        <v>2</v>
      </c>
      <c r="G3" s="25">
        <f>'Ranking keys'!G3+COUNTIF('Ranking keys'!G$1:G2,'Ranking keys'!G3)</f>
        <v>2</v>
      </c>
      <c r="H3" s="25">
        <f>'Ranking keys'!H3+COUNTIF('Ranking keys'!H$1:H2,'Ranking keys'!H3)</f>
        <v>5</v>
      </c>
      <c r="I3" s="25">
        <f>'Ranking keys'!I3+COUNTIF('Ranking keys'!I$1:I2,'Ranking keys'!I3)</f>
        <v>4</v>
      </c>
      <c r="J3" s="25">
        <f>'Ranking keys'!J3+COUNTIF('Ranking keys'!J$1:J2,'Ranking keys'!J3)</f>
        <v>3</v>
      </c>
      <c r="K3" s="25">
        <f>'Ranking keys'!K3+COUNTIF('Ranking keys'!K$1:K2,'Ranking keys'!K3)</f>
        <v>3</v>
      </c>
      <c r="L3" s="25">
        <f>'Ranking keys'!L3+COUNTIF('Ranking keys'!L$1:L2,'Ranking keys'!L3)</f>
        <v>3</v>
      </c>
      <c r="M3" s="25">
        <f>'Ranking keys'!M3+COUNTIF('Ranking keys'!M$1:M2,'Ranking keys'!M3)</f>
        <v>4</v>
      </c>
      <c r="N3" s="25">
        <f>'Ranking keys'!N3+COUNTIF('Ranking keys'!N$1:N2,'Ranking keys'!N3)</f>
        <v>4</v>
      </c>
      <c r="O3" s="25">
        <f>'Ranking keys'!O3+COUNTIF('Ranking keys'!O$1:O2,'Ranking keys'!O3)</f>
        <v>2</v>
      </c>
      <c r="P3" s="25">
        <f>'Ranking keys'!P3+COUNTIF('Ranking keys'!P$1:P2,'Ranking keys'!P3)</f>
        <v>2</v>
      </c>
      <c r="Q3" s="25">
        <f>'Ranking keys'!Q3+COUNTIF('Ranking keys'!Q$1:Q2,'Ranking keys'!Q3)</f>
        <v>2</v>
      </c>
      <c r="R3" s="25">
        <f>'Ranking keys'!R3+COUNTIF('Ranking keys'!R$1:R2,'Ranking keys'!R3)</f>
        <v>3</v>
      </c>
      <c r="S3" s="25">
        <f>'Ranking keys'!S3+COUNTIF('Ranking keys'!S$1:S2,'Ranking keys'!S3)</f>
        <v>3</v>
      </c>
      <c r="T3" s="25">
        <f>'Ranking keys'!T3+COUNTIF('Ranking keys'!T$1:T2,'Ranking keys'!T3)</f>
        <v>3</v>
      </c>
      <c r="U3" s="25">
        <f>'Ranking keys'!U3+COUNTIF('Ranking keys'!U$1:U2,'Ranking keys'!U3)</f>
        <v>3</v>
      </c>
      <c r="V3" s="25">
        <f>'Ranking keys'!V3+COUNTIF('Ranking keys'!V$1:V2,'Ranking keys'!V3)</f>
        <v>3</v>
      </c>
      <c r="W3" s="25">
        <f>'Ranking keys'!W3+COUNTIF('Ranking keys'!W$1:W2,'Ranking keys'!W3)</f>
        <v>3</v>
      </c>
      <c r="X3" s="25">
        <f>'Ranking keys'!X3+COUNTIF('Ranking keys'!X$1:X2,'Ranking keys'!X3)</f>
        <v>3</v>
      </c>
      <c r="Y3" s="25">
        <f>'Ranking keys'!Y3+COUNTIF('Ranking keys'!Y$1:Y2,'Ranking keys'!Y3)</f>
        <v>3</v>
      </c>
      <c r="Z3" s="25">
        <f>'Ranking keys'!Z3+COUNTIF('Ranking keys'!Z$1:Z2,'Ranking keys'!Z3)</f>
        <v>3</v>
      </c>
      <c r="AA3" s="25">
        <f>'Ranking keys'!AA3+COUNTIF('Ranking keys'!AA$1:AA2,'Ranking keys'!AA3)</f>
        <v>3</v>
      </c>
      <c r="AB3" s="25">
        <f>'Ranking keys'!AB3+COUNTIF('Ranking keys'!AB$1:AB2,'Ranking keys'!AB3)</f>
        <v>3</v>
      </c>
    </row>
    <row r="4" spans="1:28" x14ac:dyDescent="0.25">
      <c r="A4" s="278"/>
      <c r="B4" s="24" t="str">
        <f>Uitslagen!B4</f>
        <v>DE PLEKKERS</v>
      </c>
      <c r="C4" s="25">
        <f>'Ranking keys'!C4+COUNTIF('Ranking keys'!C$1:C3,'Ranking keys'!C4)</f>
        <v>11</v>
      </c>
      <c r="D4" s="25">
        <f>'Ranking keys'!D4+COUNTIF('Ranking keys'!D$1:D3,'Ranking keys'!D4)</f>
        <v>12</v>
      </c>
      <c r="E4" s="25">
        <f>'Ranking keys'!E4+COUNTIF('Ranking keys'!E$1:E3,'Ranking keys'!E4)</f>
        <v>12</v>
      </c>
      <c r="F4" s="25">
        <f>'Ranking keys'!F4+COUNTIF('Ranking keys'!F$1:F3,'Ranking keys'!F4)</f>
        <v>13</v>
      </c>
      <c r="G4" s="25">
        <f>'Ranking keys'!G4+COUNTIF('Ranking keys'!G$1:G3,'Ranking keys'!G4)</f>
        <v>12</v>
      </c>
      <c r="H4" s="25">
        <f>'Ranking keys'!H4+COUNTIF('Ranking keys'!H$1:H3,'Ranking keys'!H4)</f>
        <v>13</v>
      </c>
      <c r="I4" s="25">
        <f>'Ranking keys'!I4+COUNTIF('Ranking keys'!I$1:I3,'Ranking keys'!I4)</f>
        <v>13</v>
      </c>
      <c r="J4" s="25">
        <f>'Ranking keys'!J4+COUNTIF('Ranking keys'!J$1:J3,'Ranking keys'!J4)</f>
        <v>13</v>
      </c>
      <c r="K4" s="25">
        <f>'Ranking keys'!K4+COUNTIF('Ranking keys'!K$1:K3,'Ranking keys'!K4)</f>
        <v>13</v>
      </c>
      <c r="L4" s="25">
        <f>'Ranking keys'!L4+COUNTIF('Ranking keys'!L$1:L3,'Ranking keys'!L4)</f>
        <v>13</v>
      </c>
      <c r="M4" s="25">
        <f>'Ranking keys'!M4+COUNTIF('Ranking keys'!M$1:M3,'Ranking keys'!M4)</f>
        <v>13</v>
      </c>
      <c r="N4" s="25">
        <f>'Ranking keys'!N4+COUNTIF('Ranking keys'!N$1:N3,'Ranking keys'!N4)</f>
        <v>13</v>
      </c>
      <c r="O4" s="25">
        <f>'Ranking keys'!O4+COUNTIF('Ranking keys'!O$1:O3,'Ranking keys'!O4)</f>
        <v>13</v>
      </c>
      <c r="P4" s="25">
        <f>'Ranking keys'!P4+COUNTIF('Ranking keys'!P$1:P3,'Ranking keys'!P4)</f>
        <v>13</v>
      </c>
      <c r="Q4" s="25">
        <f>'Ranking keys'!Q4+COUNTIF('Ranking keys'!Q$1:Q3,'Ranking keys'!Q4)</f>
        <v>13</v>
      </c>
      <c r="R4" s="25">
        <f>'Ranking keys'!R4+COUNTIF('Ranking keys'!R$1:R3,'Ranking keys'!R4)</f>
        <v>13</v>
      </c>
      <c r="S4" s="25">
        <f>'Ranking keys'!S4+COUNTIF('Ranking keys'!S$1:S3,'Ranking keys'!S4)</f>
        <v>13</v>
      </c>
      <c r="T4" s="25">
        <f>'Ranking keys'!T4+COUNTIF('Ranking keys'!T$1:T3,'Ranking keys'!T4)</f>
        <v>13</v>
      </c>
      <c r="U4" s="25">
        <f>'Ranking keys'!U4+COUNTIF('Ranking keys'!U$1:U3,'Ranking keys'!U4)</f>
        <v>13</v>
      </c>
      <c r="V4" s="25">
        <f>'Ranking keys'!V4+COUNTIF('Ranking keys'!V$1:V3,'Ranking keys'!V4)</f>
        <v>13</v>
      </c>
      <c r="W4" s="25">
        <f>'Ranking keys'!W4+COUNTIF('Ranking keys'!W$1:W3,'Ranking keys'!W4)</f>
        <v>13</v>
      </c>
      <c r="X4" s="25">
        <f>'Ranking keys'!X4+COUNTIF('Ranking keys'!X$1:X3,'Ranking keys'!X4)</f>
        <v>13</v>
      </c>
      <c r="Y4" s="25">
        <f>'Ranking keys'!Y4+COUNTIF('Ranking keys'!Y$1:Y3,'Ranking keys'!Y4)</f>
        <v>13</v>
      </c>
      <c r="Z4" s="25">
        <f>'Ranking keys'!Z4+COUNTIF('Ranking keys'!Z$1:Z3,'Ranking keys'!Z4)</f>
        <v>13</v>
      </c>
      <c r="AA4" s="25">
        <f>'Ranking keys'!AA4+COUNTIF('Ranking keys'!AA$1:AA3,'Ranking keys'!AA4)</f>
        <v>13</v>
      </c>
      <c r="AB4" s="25">
        <f>'Ranking keys'!AB4+COUNTIF('Ranking keys'!AB$1:AB3,'Ranking keys'!AB4)</f>
        <v>13</v>
      </c>
    </row>
    <row r="5" spans="1:28" x14ac:dyDescent="0.25">
      <c r="A5" s="278"/>
      <c r="B5" s="24" t="str">
        <f>Uitslagen!B5</f>
        <v>DE SLOEBERS 1</v>
      </c>
      <c r="C5" s="25">
        <f>'Ranking keys'!C5+COUNTIF('Ranking keys'!C$1:C4,'Ranking keys'!C5)</f>
        <v>5</v>
      </c>
      <c r="D5" s="25">
        <f>'Ranking keys'!D5+COUNTIF('Ranking keys'!D$1:D4,'Ranking keys'!D5)</f>
        <v>5</v>
      </c>
      <c r="E5" s="25">
        <f>'Ranking keys'!E5+COUNTIF('Ranking keys'!E$1:E4,'Ranking keys'!E5)</f>
        <v>2</v>
      </c>
      <c r="F5" s="25">
        <f>'Ranking keys'!F5+COUNTIF('Ranking keys'!F$1:F4,'Ranking keys'!F5)</f>
        <v>5</v>
      </c>
      <c r="G5" s="25">
        <f>'Ranking keys'!G5+COUNTIF('Ranking keys'!G$1:G4,'Ranking keys'!G5)</f>
        <v>5</v>
      </c>
      <c r="H5" s="25">
        <f>'Ranking keys'!H5+COUNTIF('Ranking keys'!H$1:H4,'Ranking keys'!H5)</f>
        <v>3</v>
      </c>
      <c r="I5" s="25">
        <f>'Ranking keys'!I5+COUNTIF('Ranking keys'!I$1:I4,'Ranking keys'!I5)</f>
        <v>5</v>
      </c>
      <c r="J5" s="25">
        <f>'Ranking keys'!J5+COUNTIF('Ranking keys'!J$1:J4,'Ranking keys'!J5)</f>
        <v>5</v>
      </c>
      <c r="K5" s="25">
        <f>'Ranking keys'!K5+COUNTIF('Ranking keys'!K$1:K4,'Ranking keys'!K5)</f>
        <v>5</v>
      </c>
      <c r="L5" s="25">
        <f>'Ranking keys'!L5+COUNTIF('Ranking keys'!L$1:L4,'Ranking keys'!L5)</f>
        <v>4</v>
      </c>
      <c r="M5" s="25">
        <f>'Ranking keys'!M5+COUNTIF('Ranking keys'!M$1:M4,'Ranking keys'!M5)</f>
        <v>5</v>
      </c>
      <c r="N5" s="25">
        <f>'Ranking keys'!N5+COUNTIF('Ranking keys'!N$1:N4,'Ranking keys'!N5)</f>
        <v>5</v>
      </c>
      <c r="O5" s="25">
        <f>'Ranking keys'!O5+COUNTIF('Ranking keys'!O$1:O4,'Ranking keys'!O5)</f>
        <v>6</v>
      </c>
      <c r="P5" s="25">
        <f>'Ranking keys'!P5+COUNTIF('Ranking keys'!P$1:P4,'Ranking keys'!P5)</f>
        <v>6</v>
      </c>
      <c r="Q5" s="25">
        <f>'Ranking keys'!Q5+COUNTIF('Ranking keys'!Q$1:Q4,'Ranking keys'!Q5)</f>
        <v>6</v>
      </c>
      <c r="R5" s="25">
        <f>'Ranking keys'!R5+COUNTIF('Ranking keys'!R$1:R4,'Ranking keys'!R5)</f>
        <v>7</v>
      </c>
      <c r="S5" s="25">
        <f>'Ranking keys'!S5+COUNTIF('Ranking keys'!S$1:S4,'Ranking keys'!S5)</f>
        <v>8</v>
      </c>
      <c r="T5" s="25">
        <f>'Ranking keys'!T5+COUNTIF('Ranking keys'!T$1:T4,'Ranking keys'!T5)</f>
        <v>6</v>
      </c>
      <c r="U5" s="25">
        <f>'Ranking keys'!U5+COUNTIF('Ranking keys'!U$1:U4,'Ranking keys'!U5)</f>
        <v>6</v>
      </c>
      <c r="V5" s="25">
        <f>'Ranking keys'!V5+COUNTIF('Ranking keys'!V$1:V4,'Ranking keys'!V5)</f>
        <v>8</v>
      </c>
      <c r="W5" s="25">
        <f>'Ranking keys'!W5+COUNTIF('Ranking keys'!W$1:W4,'Ranking keys'!W5)</f>
        <v>7</v>
      </c>
      <c r="X5" s="25">
        <f>'Ranking keys'!X5+COUNTIF('Ranking keys'!X$1:X4,'Ranking keys'!X5)</f>
        <v>7</v>
      </c>
      <c r="Y5" s="25">
        <f>'Ranking keys'!Y5+COUNTIF('Ranking keys'!Y$1:Y4,'Ranking keys'!Y5)</f>
        <v>7</v>
      </c>
      <c r="Z5" s="25">
        <f>'Ranking keys'!Z5+COUNTIF('Ranking keys'!Z$1:Z4,'Ranking keys'!Z5)</f>
        <v>6</v>
      </c>
      <c r="AA5" s="25">
        <f>'Ranking keys'!AA5+COUNTIF('Ranking keys'!AA$1:AA4,'Ranking keys'!AA5)</f>
        <v>6</v>
      </c>
      <c r="AB5" s="25">
        <f>'Ranking keys'!AB5+COUNTIF('Ranking keys'!AB$1:AB4,'Ranking keys'!AB5)</f>
        <v>8</v>
      </c>
    </row>
    <row r="6" spans="1:28" x14ac:dyDescent="0.25">
      <c r="A6" s="278"/>
      <c r="B6" s="24" t="str">
        <f>Uitslagen!B6</f>
        <v>DE SPLINTERS 1</v>
      </c>
      <c r="C6" s="25">
        <f>'Ranking keys'!C6+COUNTIF('Ranking keys'!C$1:C5,'Ranking keys'!C6)</f>
        <v>6</v>
      </c>
      <c r="D6" s="25">
        <f>'Ranking keys'!D6+COUNTIF('Ranking keys'!D$1:D5,'Ranking keys'!D6)</f>
        <v>10</v>
      </c>
      <c r="E6" s="25">
        <f>'Ranking keys'!E6+COUNTIF('Ranking keys'!E$1:E5,'Ranking keys'!E6)</f>
        <v>7</v>
      </c>
      <c r="F6" s="25">
        <f>'Ranking keys'!F6+COUNTIF('Ranking keys'!F$1:F5,'Ranking keys'!F6)</f>
        <v>8</v>
      </c>
      <c r="G6" s="25">
        <f>'Ranking keys'!G6+COUNTIF('Ranking keys'!G$1:G5,'Ranking keys'!G6)</f>
        <v>9</v>
      </c>
      <c r="H6" s="25">
        <f>'Ranking keys'!H6+COUNTIF('Ranking keys'!H$1:H5,'Ranking keys'!H6)</f>
        <v>7</v>
      </c>
      <c r="I6" s="25">
        <f>'Ranking keys'!I6+COUNTIF('Ranking keys'!I$1:I5,'Ranking keys'!I6)</f>
        <v>6</v>
      </c>
      <c r="J6" s="25">
        <f>'Ranking keys'!J6+COUNTIF('Ranking keys'!J$1:J5,'Ranking keys'!J6)</f>
        <v>6</v>
      </c>
      <c r="K6" s="25">
        <f>'Ranking keys'!K6+COUNTIF('Ranking keys'!K$1:K5,'Ranking keys'!K6)</f>
        <v>6</v>
      </c>
      <c r="L6" s="25">
        <f>'Ranking keys'!L6+COUNTIF('Ranking keys'!L$1:L5,'Ranking keys'!L6)</f>
        <v>7</v>
      </c>
      <c r="M6" s="25">
        <f>'Ranking keys'!M6+COUNTIF('Ranking keys'!M$1:M5,'Ranking keys'!M6)</f>
        <v>6</v>
      </c>
      <c r="N6" s="25">
        <f>'Ranking keys'!N6+COUNTIF('Ranking keys'!N$1:N5,'Ranking keys'!N6)</f>
        <v>7</v>
      </c>
      <c r="O6" s="25">
        <f>'Ranking keys'!O6+COUNTIF('Ranking keys'!O$1:O5,'Ranking keys'!O6)</f>
        <v>7</v>
      </c>
      <c r="P6" s="25">
        <f>'Ranking keys'!P6+COUNTIF('Ranking keys'!P$1:P5,'Ranking keys'!P6)</f>
        <v>9</v>
      </c>
      <c r="Q6" s="25">
        <f>'Ranking keys'!Q6+COUNTIF('Ranking keys'!Q$1:Q5,'Ranking keys'!Q6)</f>
        <v>7</v>
      </c>
      <c r="R6" s="25">
        <f>'Ranking keys'!R6+COUNTIF('Ranking keys'!R$1:R5,'Ranking keys'!R6)</f>
        <v>6</v>
      </c>
      <c r="S6" s="25">
        <f>'Ranking keys'!S6+COUNTIF('Ranking keys'!S$1:S5,'Ranking keys'!S6)</f>
        <v>7</v>
      </c>
      <c r="T6" s="25">
        <f>'Ranking keys'!T6+COUNTIF('Ranking keys'!T$1:T5,'Ranking keys'!T6)</f>
        <v>7</v>
      </c>
      <c r="U6" s="25">
        <f>'Ranking keys'!U6+COUNTIF('Ranking keys'!U$1:U5,'Ranking keys'!U6)</f>
        <v>7</v>
      </c>
      <c r="V6" s="25">
        <f>'Ranking keys'!V6+COUNTIF('Ranking keys'!V$1:V5,'Ranking keys'!V6)</f>
        <v>6</v>
      </c>
      <c r="W6" s="25">
        <f>'Ranking keys'!W6+COUNTIF('Ranking keys'!W$1:W5,'Ranking keys'!W6)</f>
        <v>5</v>
      </c>
      <c r="X6" s="25">
        <f>'Ranking keys'!X6+COUNTIF('Ranking keys'!X$1:X5,'Ranking keys'!X6)</f>
        <v>4</v>
      </c>
      <c r="Y6" s="25">
        <f>'Ranking keys'!Y6+COUNTIF('Ranking keys'!Y$1:Y5,'Ranking keys'!Y6)</f>
        <v>4</v>
      </c>
      <c r="Z6" s="25">
        <f>'Ranking keys'!Z6+COUNTIF('Ranking keys'!Z$1:Z5,'Ranking keys'!Z6)</f>
        <v>4</v>
      </c>
      <c r="AA6" s="25">
        <f>'Ranking keys'!AA6+COUNTIF('Ranking keys'!AA$1:AA5,'Ranking keys'!AA6)</f>
        <v>4</v>
      </c>
      <c r="AB6" s="25">
        <f>'Ranking keys'!AB6+COUNTIF('Ranking keys'!AB$1:AB5,'Ranking keys'!AB6)</f>
        <v>4</v>
      </c>
    </row>
    <row r="7" spans="1:28" x14ac:dyDescent="0.25">
      <c r="A7" s="278"/>
      <c r="B7" s="24" t="str">
        <f>Uitslagen!B7</f>
        <v>DEN TIGHEL 1</v>
      </c>
      <c r="C7" s="25">
        <f>'Ranking keys'!C7+COUNTIF('Ranking keys'!C$1:C6,'Ranking keys'!C7)</f>
        <v>1</v>
      </c>
      <c r="D7" s="25">
        <f>'Ranking keys'!D7+COUNTIF('Ranking keys'!D$1:D6,'Ranking keys'!D7)</f>
        <v>1</v>
      </c>
      <c r="E7" s="25">
        <f>'Ranking keys'!E7+COUNTIF('Ranking keys'!E$1:E6,'Ranking keys'!E7)</f>
        <v>1</v>
      </c>
      <c r="F7" s="25">
        <f>'Ranking keys'!F7+COUNTIF('Ranking keys'!F$1:F6,'Ranking keys'!F7)</f>
        <v>1</v>
      </c>
      <c r="G7" s="25">
        <f>'Ranking keys'!G7+COUNTIF('Ranking keys'!G$1:G6,'Ranking keys'!G7)</f>
        <v>1</v>
      </c>
      <c r="H7" s="25">
        <f>'Ranking keys'!H7+COUNTIF('Ranking keys'!H$1:H6,'Ranking keys'!H7)</f>
        <v>1</v>
      </c>
      <c r="I7" s="25">
        <f>'Ranking keys'!I7+COUNTIF('Ranking keys'!I$1:I6,'Ranking keys'!I7)</f>
        <v>1</v>
      </c>
      <c r="J7" s="25">
        <f>'Ranking keys'!J7+COUNTIF('Ranking keys'!J$1:J6,'Ranking keys'!J7)</f>
        <v>2</v>
      </c>
      <c r="K7" s="25">
        <f>'Ranking keys'!K7+COUNTIF('Ranking keys'!K$1:K6,'Ranking keys'!K7)</f>
        <v>2</v>
      </c>
      <c r="L7" s="25">
        <f>'Ranking keys'!L7+COUNTIF('Ranking keys'!L$1:L6,'Ranking keys'!L7)</f>
        <v>2</v>
      </c>
      <c r="M7" s="25">
        <f>'Ranking keys'!M7+COUNTIF('Ranking keys'!M$1:M6,'Ranking keys'!M7)</f>
        <v>2</v>
      </c>
      <c r="N7" s="25">
        <f>'Ranking keys'!N7+COUNTIF('Ranking keys'!N$1:N6,'Ranking keys'!N7)</f>
        <v>2</v>
      </c>
      <c r="O7" s="25">
        <f>'Ranking keys'!O7+COUNTIF('Ranking keys'!O$1:O6,'Ranking keys'!O7)</f>
        <v>3</v>
      </c>
      <c r="P7" s="25">
        <f>'Ranking keys'!P7+COUNTIF('Ranking keys'!P$1:P6,'Ranking keys'!P7)</f>
        <v>3</v>
      </c>
      <c r="Q7" s="25">
        <f>'Ranking keys'!Q7+COUNTIF('Ranking keys'!Q$1:Q6,'Ranking keys'!Q7)</f>
        <v>3</v>
      </c>
      <c r="R7" s="25">
        <f>'Ranking keys'!R7+COUNTIF('Ranking keys'!R$1:R6,'Ranking keys'!R7)</f>
        <v>2</v>
      </c>
      <c r="S7" s="25">
        <f>'Ranking keys'!S7+COUNTIF('Ranking keys'!S$1:S6,'Ranking keys'!S7)</f>
        <v>2</v>
      </c>
      <c r="T7" s="25">
        <f>'Ranking keys'!T7+COUNTIF('Ranking keys'!T$1:T6,'Ranking keys'!T7)</f>
        <v>2</v>
      </c>
      <c r="U7" s="25">
        <f>'Ranking keys'!U7+COUNTIF('Ranking keys'!U$1:U6,'Ranking keys'!U7)</f>
        <v>2</v>
      </c>
      <c r="V7" s="25">
        <f>'Ranking keys'!V7+COUNTIF('Ranking keys'!V$1:V6,'Ranking keys'!V7)</f>
        <v>2</v>
      </c>
      <c r="W7" s="25">
        <f>'Ranking keys'!W7+COUNTIF('Ranking keys'!W$1:W6,'Ranking keys'!W7)</f>
        <v>2</v>
      </c>
      <c r="X7" s="25">
        <f>'Ranking keys'!X7+COUNTIF('Ranking keys'!X$1:X6,'Ranking keys'!X7)</f>
        <v>2</v>
      </c>
      <c r="Y7" s="25">
        <f>'Ranking keys'!Y7+COUNTIF('Ranking keys'!Y$1:Y6,'Ranking keys'!Y7)</f>
        <v>2</v>
      </c>
      <c r="Z7" s="25">
        <f>'Ranking keys'!Z7+COUNTIF('Ranking keys'!Z$1:Z6,'Ranking keys'!Z7)</f>
        <v>2</v>
      </c>
      <c r="AA7" s="25">
        <f>'Ranking keys'!AA7+COUNTIF('Ranking keys'!AA$1:AA6,'Ranking keys'!AA7)</f>
        <v>2</v>
      </c>
      <c r="AB7" s="25">
        <f>'Ranking keys'!AB7+COUNTIF('Ranking keys'!AB$1:AB6,'Ranking keys'!AB7)</f>
        <v>2</v>
      </c>
    </row>
    <row r="8" spans="1:28" x14ac:dyDescent="0.25">
      <c r="A8" s="278"/>
      <c r="B8" s="24" t="str">
        <f>Uitslagen!B8</f>
        <v>ELITE</v>
      </c>
      <c r="C8" s="25">
        <f>'Ranking keys'!C8+COUNTIF('Ranking keys'!C$1:C7,'Ranking keys'!C8)</f>
        <v>7</v>
      </c>
      <c r="D8" s="25">
        <f>'Ranking keys'!D8+COUNTIF('Ranking keys'!D$1:D7,'Ranking keys'!D8)</f>
        <v>3</v>
      </c>
      <c r="E8" s="25">
        <f>'Ranking keys'!E8+COUNTIF('Ranking keys'!E$1:E7,'Ranking keys'!E8)</f>
        <v>8</v>
      </c>
      <c r="F8" s="25">
        <f>'Ranking keys'!F8+COUNTIF('Ranking keys'!F$1:F7,'Ranking keys'!F8)</f>
        <v>7</v>
      </c>
      <c r="G8" s="25">
        <f>'Ranking keys'!G8+COUNTIF('Ranking keys'!G$1:G7,'Ranking keys'!G8)</f>
        <v>8</v>
      </c>
      <c r="H8" s="25">
        <f>'Ranking keys'!H8+COUNTIF('Ranking keys'!H$1:H7,'Ranking keys'!H8)</f>
        <v>9</v>
      </c>
      <c r="I8" s="25">
        <f>'Ranking keys'!I8+COUNTIF('Ranking keys'!I$1:I7,'Ranking keys'!I8)</f>
        <v>8</v>
      </c>
      <c r="J8" s="25">
        <f>'Ranking keys'!J8+COUNTIF('Ranking keys'!J$1:J7,'Ranking keys'!J8)</f>
        <v>8</v>
      </c>
      <c r="K8" s="25">
        <f>'Ranking keys'!K8+COUNTIF('Ranking keys'!K$1:K7,'Ranking keys'!K8)</f>
        <v>8</v>
      </c>
      <c r="L8" s="25">
        <f>'Ranking keys'!L8+COUNTIF('Ranking keys'!L$1:L7,'Ranking keys'!L8)</f>
        <v>8</v>
      </c>
      <c r="M8" s="25">
        <f>'Ranking keys'!M8+COUNTIF('Ranking keys'!M$1:M7,'Ranking keys'!M8)</f>
        <v>8</v>
      </c>
      <c r="N8" s="25">
        <f>'Ranking keys'!N8+COUNTIF('Ranking keys'!N$1:N7,'Ranking keys'!N8)</f>
        <v>8</v>
      </c>
      <c r="O8" s="25">
        <f>'Ranking keys'!O8+COUNTIF('Ranking keys'!O$1:O7,'Ranking keys'!O8)</f>
        <v>9</v>
      </c>
      <c r="P8" s="25">
        <f>'Ranking keys'!P8+COUNTIF('Ranking keys'!P$1:P7,'Ranking keys'!P8)</f>
        <v>8</v>
      </c>
      <c r="Q8" s="25">
        <f>'Ranking keys'!Q8+COUNTIF('Ranking keys'!Q$1:Q7,'Ranking keys'!Q8)</f>
        <v>9</v>
      </c>
      <c r="R8" s="25">
        <f>'Ranking keys'!R8+COUNTIF('Ranking keys'!R$1:R7,'Ranking keys'!R8)</f>
        <v>9</v>
      </c>
      <c r="S8" s="25">
        <f>'Ranking keys'!S8+COUNTIF('Ranking keys'!S$1:S7,'Ranking keys'!S8)</f>
        <v>6</v>
      </c>
      <c r="T8" s="25">
        <f>'Ranking keys'!T8+COUNTIF('Ranking keys'!T$1:T7,'Ranking keys'!T8)</f>
        <v>8</v>
      </c>
      <c r="U8" s="25">
        <f>'Ranking keys'!U8+COUNTIF('Ranking keys'!U$1:U7,'Ranking keys'!U8)</f>
        <v>8</v>
      </c>
      <c r="V8" s="25">
        <f>'Ranking keys'!V8+COUNTIF('Ranking keys'!V$1:V7,'Ranking keys'!V8)</f>
        <v>7</v>
      </c>
      <c r="W8" s="25">
        <f>'Ranking keys'!W8+COUNTIF('Ranking keys'!W$1:W7,'Ranking keys'!W8)</f>
        <v>8</v>
      </c>
      <c r="X8" s="25">
        <f>'Ranking keys'!X8+COUNTIF('Ranking keys'!X$1:X7,'Ranking keys'!X8)</f>
        <v>9</v>
      </c>
      <c r="Y8" s="25">
        <f>'Ranking keys'!Y8+COUNTIF('Ranking keys'!Y$1:Y7,'Ranking keys'!Y8)</f>
        <v>8</v>
      </c>
      <c r="Z8" s="25">
        <f>'Ranking keys'!Z8+COUNTIF('Ranking keys'!Z$1:Z7,'Ranking keys'!Z8)</f>
        <v>8</v>
      </c>
      <c r="AA8" s="25">
        <f>'Ranking keys'!AA8+COUNTIF('Ranking keys'!AA$1:AA7,'Ranking keys'!AA8)</f>
        <v>8</v>
      </c>
      <c r="AB8" s="25">
        <f>'Ranking keys'!AB8+COUNTIF('Ranking keys'!AB$1:AB7,'Ranking keys'!AB8)</f>
        <v>6</v>
      </c>
    </row>
    <row r="9" spans="1:28" x14ac:dyDescent="0.25">
      <c r="A9" s="278"/>
      <c r="B9" s="24" t="str">
        <f>Uitslagen!B9</f>
        <v>ELK ZIJN RECHT</v>
      </c>
      <c r="C9" s="25">
        <f>'Ranking keys'!C9+COUNTIF('Ranking keys'!C$1:C8,'Ranking keys'!C9)</f>
        <v>12</v>
      </c>
      <c r="D9" s="25">
        <f>'Ranking keys'!D9+COUNTIF('Ranking keys'!D$1:D8,'Ranking keys'!D9)</f>
        <v>6</v>
      </c>
      <c r="E9" s="25">
        <f>'Ranking keys'!E9+COUNTIF('Ranking keys'!E$1:E8,'Ranking keys'!E9)</f>
        <v>9</v>
      </c>
      <c r="F9" s="25">
        <f>'Ranking keys'!F9+COUNTIF('Ranking keys'!F$1:F8,'Ranking keys'!F9)</f>
        <v>9</v>
      </c>
      <c r="G9" s="25">
        <f>'Ranking keys'!G9+COUNTIF('Ranking keys'!G$1:G8,'Ranking keys'!G9)</f>
        <v>10</v>
      </c>
      <c r="H9" s="25">
        <f>'Ranking keys'!H9+COUNTIF('Ranking keys'!H$1:H8,'Ranking keys'!H9)</f>
        <v>10</v>
      </c>
      <c r="I9" s="25">
        <f>'Ranking keys'!I9+COUNTIF('Ranking keys'!I$1:I8,'Ranking keys'!I9)</f>
        <v>11</v>
      </c>
      <c r="J9" s="25">
        <f>'Ranking keys'!J9+COUNTIF('Ranking keys'!J$1:J8,'Ranking keys'!J9)</f>
        <v>12</v>
      </c>
      <c r="K9" s="25">
        <f>'Ranking keys'!K9+COUNTIF('Ranking keys'!K$1:K8,'Ranking keys'!K9)</f>
        <v>12</v>
      </c>
      <c r="L9" s="25">
        <f>'Ranking keys'!L9+COUNTIF('Ranking keys'!L$1:L8,'Ranking keys'!L9)</f>
        <v>12</v>
      </c>
      <c r="M9" s="25">
        <f>'Ranking keys'!M9+COUNTIF('Ranking keys'!M$1:M8,'Ranking keys'!M9)</f>
        <v>12</v>
      </c>
      <c r="N9" s="25">
        <f>'Ranking keys'!N9+COUNTIF('Ranking keys'!N$1:N8,'Ranking keys'!N9)</f>
        <v>12</v>
      </c>
      <c r="O9" s="25">
        <f>'Ranking keys'!O9+COUNTIF('Ranking keys'!O$1:O8,'Ranking keys'!O9)</f>
        <v>11</v>
      </c>
      <c r="P9" s="25">
        <f>'Ranking keys'!P9+COUNTIF('Ranking keys'!P$1:P8,'Ranking keys'!P9)</f>
        <v>11</v>
      </c>
      <c r="Q9" s="25">
        <f>'Ranking keys'!Q9+COUNTIF('Ranking keys'!Q$1:Q8,'Ranking keys'!Q9)</f>
        <v>11</v>
      </c>
      <c r="R9" s="25">
        <f>'Ranking keys'!R9+COUNTIF('Ranking keys'!R$1:R8,'Ranking keys'!R9)</f>
        <v>11</v>
      </c>
      <c r="S9" s="25">
        <f>'Ranking keys'!S9+COUNTIF('Ranking keys'!S$1:S8,'Ranking keys'!S9)</f>
        <v>11</v>
      </c>
      <c r="T9" s="25">
        <f>'Ranking keys'!T9+COUNTIF('Ranking keys'!T$1:T8,'Ranking keys'!T9)</f>
        <v>11</v>
      </c>
      <c r="U9" s="25">
        <f>'Ranking keys'!U9+COUNTIF('Ranking keys'!U$1:U8,'Ranking keys'!U9)</f>
        <v>11</v>
      </c>
      <c r="V9" s="25">
        <f>'Ranking keys'!V9+COUNTIF('Ranking keys'!V$1:V8,'Ranking keys'!V9)</f>
        <v>11</v>
      </c>
      <c r="W9" s="25">
        <f>'Ranking keys'!W9+COUNTIF('Ranking keys'!W$1:W8,'Ranking keys'!W9)</f>
        <v>11</v>
      </c>
      <c r="X9" s="25">
        <f>'Ranking keys'!X9+COUNTIF('Ranking keys'!X$1:X8,'Ranking keys'!X9)</f>
        <v>11</v>
      </c>
      <c r="Y9" s="25">
        <f>'Ranking keys'!Y9+COUNTIF('Ranking keys'!Y$1:Y8,'Ranking keys'!Y9)</f>
        <v>12</v>
      </c>
      <c r="Z9" s="25">
        <f>'Ranking keys'!Z9+COUNTIF('Ranking keys'!Z$1:Z8,'Ranking keys'!Z9)</f>
        <v>12</v>
      </c>
      <c r="AA9" s="25">
        <f>'Ranking keys'!AA9+COUNTIF('Ranking keys'!AA$1:AA8,'Ranking keys'!AA9)</f>
        <v>12</v>
      </c>
      <c r="AB9" s="25">
        <f>'Ranking keys'!AB9+COUNTIF('Ranking keys'!AB$1:AB8,'Ranking keys'!AB9)</f>
        <v>11</v>
      </c>
    </row>
    <row r="10" spans="1:28" x14ac:dyDescent="0.25">
      <c r="A10" s="278"/>
      <c r="B10" s="24" t="str">
        <f>Uitslagen!B10</f>
        <v>KALFORT SPORTIF 1</v>
      </c>
      <c r="C10" s="55">
        <v>13</v>
      </c>
      <c r="D10" s="25">
        <f>'Ranking keys'!D10+COUNTIF('Ranking keys'!D$1:D9,'Ranking keys'!D10)</f>
        <v>13</v>
      </c>
      <c r="E10" s="25">
        <f>'Ranking keys'!E10+COUNTIF('Ranking keys'!E$1:E9,'Ranking keys'!E10)</f>
        <v>13</v>
      </c>
      <c r="F10" s="25">
        <f>'Ranking keys'!F10+COUNTIF('Ranking keys'!F$1:F9,'Ranking keys'!F10)</f>
        <v>11</v>
      </c>
      <c r="G10" s="25">
        <f>'Ranking keys'!G10+COUNTIF('Ranking keys'!G$1:G9,'Ranking keys'!G10)</f>
        <v>11</v>
      </c>
      <c r="H10" s="25">
        <f>'Ranking keys'!H10+COUNTIF('Ranking keys'!H$1:H9,'Ranking keys'!H10)</f>
        <v>12</v>
      </c>
      <c r="I10" s="25">
        <f>'Ranking keys'!I10+COUNTIF('Ranking keys'!I$1:I9,'Ranking keys'!I10)</f>
        <v>10</v>
      </c>
      <c r="J10" s="25">
        <f>'Ranking keys'!J10+COUNTIF('Ranking keys'!J$1:J9,'Ranking keys'!J10)</f>
        <v>10</v>
      </c>
      <c r="K10" s="25">
        <f>'Ranking keys'!K10+COUNTIF('Ranking keys'!K$1:K9,'Ranking keys'!K10)</f>
        <v>11</v>
      </c>
      <c r="L10" s="25">
        <f>'Ranking keys'!L10+COUNTIF('Ranking keys'!L$1:L9,'Ranking keys'!L10)</f>
        <v>11</v>
      </c>
      <c r="M10" s="25">
        <f>'Ranking keys'!M10+COUNTIF('Ranking keys'!M$1:M9,'Ranking keys'!M10)</f>
        <v>11</v>
      </c>
      <c r="N10" s="25">
        <f>'Ranking keys'!N10+COUNTIF('Ranking keys'!N$1:N9,'Ranking keys'!N10)</f>
        <v>10</v>
      </c>
      <c r="O10" s="25">
        <f>'Ranking keys'!O10+COUNTIF('Ranking keys'!O$1:O9,'Ranking keys'!O10)</f>
        <v>10</v>
      </c>
      <c r="P10" s="25">
        <f>'Ranking keys'!P10+COUNTIF('Ranking keys'!P$1:P9,'Ranking keys'!P10)</f>
        <v>10</v>
      </c>
      <c r="Q10" s="25">
        <f>'Ranking keys'!Q10+COUNTIF('Ranking keys'!Q$1:Q9,'Ranking keys'!Q10)</f>
        <v>10</v>
      </c>
      <c r="R10" s="25">
        <f>'Ranking keys'!R10+COUNTIF('Ranking keys'!R$1:R9,'Ranking keys'!R10)</f>
        <v>10</v>
      </c>
      <c r="S10" s="25">
        <f>'Ranking keys'!S10+COUNTIF('Ranking keys'!S$1:S9,'Ranking keys'!S10)</f>
        <v>10</v>
      </c>
      <c r="T10" s="25">
        <f>'Ranking keys'!T10+COUNTIF('Ranking keys'!T$1:T9,'Ranking keys'!T10)</f>
        <v>10</v>
      </c>
      <c r="U10" s="25">
        <f>'Ranking keys'!U10+COUNTIF('Ranking keys'!U$1:U9,'Ranking keys'!U10)</f>
        <v>10</v>
      </c>
      <c r="V10" s="25">
        <f>'Ranking keys'!V10+COUNTIF('Ranking keys'!V$1:V9,'Ranking keys'!V10)</f>
        <v>10</v>
      </c>
      <c r="W10" s="25">
        <f>'Ranking keys'!W10+COUNTIF('Ranking keys'!W$1:W9,'Ranking keys'!W10)</f>
        <v>10</v>
      </c>
      <c r="X10" s="25">
        <f>'Ranking keys'!X10+COUNTIF('Ranking keys'!X$1:X9,'Ranking keys'!X10)</f>
        <v>10</v>
      </c>
      <c r="Y10" s="25">
        <f>'Ranking keys'!Y10+COUNTIF('Ranking keys'!Y$1:Y9,'Ranking keys'!Y10)</f>
        <v>10</v>
      </c>
      <c r="Z10" s="25">
        <f>'Ranking keys'!Z10+COUNTIF('Ranking keys'!Z$1:Z9,'Ranking keys'!Z10)</f>
        <v>10</v>
      </c>
      <c r="AA10" s="25">
        <f>'Ranking keys'!AA10+COUNTIF('Ranking keys'!AA$1:AA9,'Ranking keys'!AA10)</f>
        <v>10</v>
      </c>
      <c r="AB10" s="25">
        <f>'Ranking keys'!AB10+COUNTIF('Ranking keys'!AB$1:AB9,'Ranking keys'!AB10)</f>
        <v>10</v>
      </c>
    </row>
    <row r="11" spans="1:28" x14ac:dyDescent="0.25">
      <c r="A11" s="278"/>
      <c r="B11" s="24" t="str">
        <f>Uitslagen!B11</f>
        <v>KALFORT SPORTIF 2</v>
      </c>
      <c r="C11" s="25">
        <f>'Ranking keys'!C11+COUNTIF('Ranking keys'!C$1:C10,'Ranking keys'!C11)</f>
        <v>9</v>
      </c>
      <c r="D11" s="25">
        <f>'Ranking keys'!D11+COUNTIF('Ranking keys'!D$1:D10,'Ranking keys'!D11)</f>
        <v>7</v>
      </c>
      <c r="E11" s="25">
        <f>'Ranking keys'!E11+COUNTIF('Ranking keys'!E$1:E10,'Ranking keys'!E11)</f>
        <v>3</v>
      </c>
      <c r="F11" s="25">
        <f>'Ranking keys'!F11+COUNTIF('Ranking keys'!F$1:F10,'Ranking keys'!F11)</f>
        <v>6</v>
      </c>
      <c r="G11" s="25">
        <f>'Ranking keys'!G11+COUNTIF('Ranking keys'!G$1:G10,'Ranking keys'!G11)</f>
        <v>6</v>
      </c>
      <c r="H11" s="25">
        <f>'Ranking keys'!H11+COUNTIF('Ranking keys'!H$1:H10,'Ranking keys'!H11)</f>
        <v>8</v>
      </c>
      <c r="I11" s="25">
        <f>'Ranking keys'!I11+COUNTIF('Ranking keys'!I$1:I10,'Ranking keys'!I11)</f>
        <v>9</v>
      </c>
      <c r="J11" s="25">
        <f>'Ranking keys'!J11+COUNTIF('Ranking keys'!J$1:J10,'Ranking keys'!J11)</f>
        <v>9</v>
      </c>
      <c r="K11" s="25">
        <f>'Ranking keys'!K11+COUNTIF('Ranking keys'!K$1:K10,'Ranking keys'!K11)</f>
        <v>9</v>
      </c>
      <c r="L11" s="25">
        <f>'Ranking keys'!L11+COUNTIF('Ranking keys'!L$1:L10,'Ranking keys'!L11)</f>
        <v>9</v>
      </c>
      <c r="M11" s="25">
        <f>'Ranking keys'!M11+COUNTIF('Ranking keys'!M$1:M10,'Ranking keys'!M11)</f>
        <v>9</v>
      </c>
      <c r="N11" s="25">
        <f>'Ranking keys'!N11+COUNTIF('Ranking keys'!N$1:N10,'Ranking keys'!N11)</f>
        <v>9</v>
      </c>
      <c r="O11" s="25">
        <f>'Ranking keys'!O11+COUNTIF('Ranking keys'!O$1:O10,'Ranking keys'!O11)</f>
        <v>8</v>
      </c>
      <c r="P11" s="25">
        <f>'Ranking keys'!P11+COUNTIF('Ranking keys'!P$1:P10,'Ranking keys'!P11)</f>
        <v>7</v>
      </c>
      <c r="Q11" s="25">
        <f>'Ranking keys'!Q11+COUNTIF('Ranking keys'!Q$1:Q10,'Ranking keys'!Q11)</f>
        <v>8</v>
      </c>
      <c r="R11" s="25">
        <f>'Ranking keys'!R11+COUNTIF('Ranking keys'!R$1:R10,'Ranking keys'!R11)</f>
        <v>8</v>
      </c>
      <c r="S11" s="25">
        <f>'Ranking keys'!S11+COUNTIF('Ranking keys'!S$1:S10,'Ranking keys'!S11)</f>
        <v>9</v>
      </c>
      <c r="T11" s="25">
        <f>'Ranking keys'!T11+COUNTIF('Ranking keys'!T$1:T10,'Ranking keys'!T11)</f>
        <v>9</v>
      </c>
      <c r="U11" s="25">
        <f>'Ranking keys'!U11+COUNTIF('Ranking keys'!U$1:U10,'Ranking keys'!U11)</f>
        <v>9</v>
      </c>
      <c r="V11" s="25">
        <f>'Ranking keys'!V11+COUNTIF('Ranking keys'!V$1:V10,'Ranking keys'!V11)</f>
        <v>9</v>
      </c>
      <c r="W11" s="25">
        <f>'Ranking keys'!W11+COUNTIF('Ranking keys'!W$1:W10,'Ranking keys'!W11)</f>
        <v>9</v>
      </c>
      <c r="X11" s="25">
        <f>'Ranking keys'!X11+COUNTIF('Ranking keys'!X$1:X10,'Ranking keys'!X11)</f>
        <v>8</v>
      </c>
      <c r="Y11" s="25">
        <f>'Ranking keys'!Y11+COUNTIF('Ranking keys'!Y$1:Y10,'Ranking keys'!Y11)</f>
        <v>9</v>
      </c>
      <c r="Z11" s="25">
        <f>'Ranking keys'!Z11+COUNTIF('Ranking keys'!Z$1:Z10,'Ranking keys'!Z11)</f>
        <v>9</v>
      </c>
      <c r="AA11" s="25">
        <f>'Ranking keys'!AA11+COUNTIF('Ranking keys'!AA$1:AA10,'Ranking keys'!AA11)</f>
        <v>9</v>
      </c>
      <c r="AB11" s="25">
        <f>'Ranking keys'!AB11+COUNTIF('Ranking keys'!AB$1:AB10,'Ranking keys'!AB11)</f>
        <v>7</v>
      </c>
    </row>
    <row r="12" spans="1:28" x14ac:dyDescent="0.25">
      <c r="A12" s="278"/>
      <c r="B12" s="24" t="str">
        <f>Uitslagen!B12</f>
        <v>PLAZA 1</v>
      </c>
      <c r="C12" s="25">
        <f>'Ranking keys'!C12+COUNTIF('Ranking keys'!C$1:C11,'Ranking keys'!C12)</f>
        <v>10</v>
      </c>
      <c r="D12" s="25">
        <f>'Ranking keys'!D12+COUNTIF('Ranking keys'!D$1:D11,'Ranking keys'!D12)</f>
        <v>8</v>
      </c>
      <c r="E12" s="25">
        <f>'Ranking keys'!E12+COUNTIF('Ranking keys'!E$1:E11,'Ranking keys'!E12)</f>
        <v>5</v>
      </c>
      <c r="F12" s="25">
        <f>'Ranking keys'!F12+COUNTIF('Ranking keys'!F$1:F11,'Ranking keys'!F12)</f>
        <v>4</v>
      </c>
      <c r="G12" s="25">
        <f>'Ranking keys'!G12+COUNTIF('Ranking keys'!G$1:G11,'Ranking keys'!G12)</f>
        <v>4</v>
      </c>
      <c r="H12" s="25">
        <f>'Ranking keys'!H12+COUNTIF('Ranking keys'!H$1:H11,'Ranking keys'!H12)</f>
        <v>4</v>
      </c>
      <c r="I12" s="25">
        <f>'Ranking keys'!I12+COUNTIF('Ranking keys'!I$1:I11,'Ranking keys'!I12)</f>
        <v>3</v>
      </c>
      <c r="J12" s="25">
        <f>'Ranking keys'!J12+COUNTIF('Ranking keys'!J$1:J11,'Ranking keys'!J12)</f>
        <v>4</v>
      </c>
      <c r="K12" s="25">
        <f>'Ranking keys'!K12+COUNTIF('Ranking keys'!K$1:K11,'Ranking keys'!K12)</f>
        <v>4</v>
      </c>
      <c r="L12" s="25">
        <f>'Ranking keys'!L12+COUNTIF('Ranking keys'!L$1:L11,'Ranking keys'!L12)</f>
        <v>5</v>
      </c>
      <c r="M12" s="25">
        <f>'Ranking keys'!M12+COUNTIF('Ranking keys'!M$1:M11,'Ranking keys'!M12)</f>
        <v>3</v>
      </c>
      <c r="N12" s="25">
        <f>'Ranking keys'!N12+COUNTIF('Ranking keys'!N$1:N11,'Ranking keys'!N12)</f>
        <v>3</v>
      </c>
      <c r="O12" s="25">
        <f>'Ranking keys'!O12+COUNTIF('Ranking keys'!O$1:O11,'Ranking keys'!O12)</f>
        <v>4</v>
      </c>
      <c r="P12" s="25">
        <f>'Ranking keys'!P12+COUNTIF('Ranking keys'!P$1:P11,'Ranking keys'!P12)</f>
        <v>4</v>
      </c>
      <c r="Q12" s="25">
        <f>'Ranking keys'!Q12+COUNTIF('Ranking keys'!Q$1:Q11,'Ranking keys'!Q12)</f>
        <v>4</v>
      </c>
      <c r="R12" s="25">
        <f>'Ranking keys'!R12+COUNTIF('Ranking keys'!R$1:R11,'Ranking keys'!R12)</f>
        <v>4</v>
      </c>
      <c r="S12" s="25">
        <f>'Ranking keys'!S12+COUNTIF('Ranking keys'!S$1:S11,'Ranking keys'!S12)</f>
        <v>5</v>
      </c>
      <c r="T12" s="25">
        <f>'Ranking keys'!T12+COUNTIF('Ranking keys'!T$1:T11,'Ranking keys'!T12)</f>
        <v>4</v>
      </c>
      <c r="U12" s="25">
        <f>'Ranking keys'!U12+COUNTIF('Ranking keys'!U$1:U11,'Ranking keys'!U12)</f>
        <v>5</v>
      </c>
      <c r="V12" s="25">
        <f>'Ranking keys'!V12+COUNTIF('Ranking keys'!V$1:V11,'Ranking keys'!V12)</f>
        <v>4</v>
      </c>
      <c r="W12" s="25">
        <f>'Ranking keys'!W12+COUNTIF('Ranking keys'!W$1:W11,'Ranking keys'!W12)</f>
        <v>6</v>
      </c>
      <c r="X12" s="25">
        <f>'Ranking keys'!X12+COUNTIF('Ranking keys'!X$1:X11,'Ranking keys'!X12)</f>
        <v>5</v>
      </c>
      <c r="Y12" s="25">
        <f>'Ranking keys'!Y12+COUNTIF('Ranking keys'!Y$1:Y11,'Ranking keys'!Y12)</f>
        <v>6</v>
      </c>
      <c r="Z12" s="25">
        <f>'Ranking keys'!Z12+COUNTIF('Ranking keys'!Z$1:Z11,'Ranking keys'!Z12)</f>
        <v>7</v>
      </c>
      <c r="AA12" s="25">
        <f>'Ranking keys'!AA12+COUNTIF('Ranking keys'!AA$1:AA11,'Ranking keys'!AA12)</f>
        <v>7</v>
      </c>
      <c r="AB12" s="25">
        <f>'Ranking keys'!AB12+COUNTIF('Ranking keys'!AB$1:AB11,'Ranking keys'!AB12)</f>
        <v>9</v>
      </c>
    </row>
    <row r="13" spans="1:28" x14ac:dyDescent="0.25">
      <c r="A13" s="278"/>
      <c r="B13" s="24" t="str">
        <f>Uitslagen!B13</f>
        <v>SPORTIFKE 1</v>
      </c>
      <c r="C13" s="25">
        <f>'Ranking keys'!C13+COUNTIF('Ranking keys'!C$1:C12,'Ranking keys'!C13)</f>
        <v>2</v>
      </c>
      <c r="D13" s="25">
        <f>'Ranking keys'!D13+COUNTIF('Ranking keys'!D$1:D12,'Ranking keys'!D13)</f>
        <v>4</v>
      </c>
      <c r="E13" s="25">
        <f>'Ranking keys'!E13+COUNTIF('Ranking keys'!E$1:E12,'Ranking keys'!E13)</f>
        <v>10</v>
      </c>
      <c r="F13" s="25">
        <f>'Ranking keys'!F13+COUNTIF('Ranking keys'!F$1:F12,'Ranking keys'!F13)</f>
        <v>10</v>
      </c>
      <c r="G13" s="25">
        <f>'Ranking keys'!G13+COUNTIF('Ranking keys'!G$1:G12,'Ranking keys'!G13)</f>
        <v>7</v>
      </c>
      <c r="H13" s="25">
        <f>'Ranking keys'!H13+COUNTIF('Ranking keys'!H$1:H12,'Ranking keys'!H13)</f>
        <v>6</v>
      </c>
      <c r="I13" s="25">
        <f>'Ranking keys'!I13+COUNTIF('Ranking keys'!I$1:I12,'Ranking keys'!I13)</f>
        <v>7</v>
      </c>
      <c r="J13" s="25">
        <f>'Ranking keys'!J13+COUNTIF('Ranking keys'!J$1:J12,'Ranking keys'!J13)</f>
        <v>7</v>
      </c>
      <c r="K13" s="25">
        <f>'Ranking keys'!K13+COUNTIF('Ranking keys'!K$1:K12,'Ranking keys'!K13)</f>
        <v>7</v>
      </c>
      <c r="L13" s="25">
        <f>'Ranking keys'!L13+COUNTIF('Ranking keys'!L$1:L12,'Ranking keys'!L13)</f>
        <v>6</v>
      </c>
      <c r="M13" s="25">
        <f>'Ranking keys'!M13+COUNTIF('Ranking keys'!M$1:M12,'Ranking keys'!M13)</f>
        <v>7</v>
      </c>
      <c r="N13" s="25">
        <f>'Ranking keys'!N13+COUNTIF('Ranking keys'!N$1:N12,'Ranking keys'!N13)</f>
        <v>6</v>
      </c>
      <c r="O13" s="25">
        <f>'Ranking keys'!O13+COUNTIF('Ranking keys'!O$1:O12,'Ranking keys'!O13)</f>
        <v>5</v>
      </c>
      <c r="P13" s="25">
        <f>'Ranking keys'!P13+COUNTIF('Ranking keys'!P$1:P12,'Ranking keys'!P13)</f>
        <v>5</v>
      </c>
      <c r="Q13" s="25">
        <f>'Ranking keys'!Q13+COUNTIF('Ranking keys'!Q$1:Q12,'Ranking keys'!Q13)</f>
        <v>5</v>
      </c>
      <c r="R13" s="25">
        <f>'Ranking keys'!R13+COUNTIF('Ranking keys'!R$1:R12,'Ranking keys'!R13)</f>
        <v>5</v>
      </c>
      <c r="S13" s="25">
        <f>'Ranking keys'!S13+COUNTIF('Ranking keys'!S$1:S12,'Ranking keys'!S13)</f>
        <v>4</v>
      </c>
      <c r="T13" s="25">
        <f>'Ranking keys'!T13+COUNTIF('Ranking keys'!T$1:T12,'Ranking keys'!T13)</f>
        <v>5</v>
      </c>
      <c r="U13" s="25">
        <f>'Ranking keys'!U13+COUNTIF('Ranking keys'!U$1:U12,'Ranking keys'!U13)</f>
        <v>4</v>
      </c>
      <c r="V13" s="25">
        <f>'Ranking keys'!V13+COUNTIF('Ranking keys'!V$1:V12,'Ranking keys'!V13)</f>
        <v>5</v>
      </c>
      <c r="W13" s="25">
        <f>'Ranking keys'!W13+COUNTIF('Ranking keys'!W$1:W12,'Ranking keys'!W13)</f>
        <v>4</v>
      </c>
      <c r="X13" s="25">
        <f>'Ranking keys'!X13+COUNTIF('Ranking keys'!X$1:X12,'Ranking keys'!X13)</f>
        <v>6</v>
      </c>
      <c r="Y13" s="25">
        <f>'Ranking keys'!Y13+COUNTIF('Ranking keys'!Y$1:Y12,'Ranking keys'!Y13)</f>
        <v>5</v>
      </c>
      <c r="Z13" s="25">
        <f>'Ranking keys'!Z13+COUNTIF('Ranking keys'!Z$1:Z12,'Ranking keys'!Z13)</f>
        <v>5</v>
      </c>
      <c r="AA13" s="25">
        <f>'Ranking keys'!AA13+COUNTIF('Ranking keys'!AA$1:AA12,'Ranking keys'!AA13)</f>
        <v>5</v>
      </c>
      <c r="AB13" s="25">
        <f>'Ranking keys'!AB13+COUNTIF('Ranking keys'!AB$1:AB12,'Ranking keys'!AB13)</f>
        <v>5</v>
      </c>
    </row>
    <row r="14" spans="1:28" x14ac:dyDescent="0.25">
      <c r="A14" s="278"/>
      <c r="B14" s="24" t="str">
        <f>Uitslagen!B14</f>
        <v>TEN DORPE 1</v>
      </c>
      <c r="C14" s="25">
        <f>'Ranking keys'!C14+COUNTIF('Ranking keys'!C$1:C13,'Ranking keys'!C14)</f>
        <v>8</v>
      </c>
      <c r="D14" s="25">
        <f>'Ranking keys'!D14+COUNTIF('Ranking keys'!D$1:D13,'Ranking keys'!D14)</f>
        <v>11</v>
      </c>
      <c r="E14" s="25">
        <f>'Ranking keys'!E14+COUNTIF('Ranking keys'!E$1:E13,'Ranking keys'!E14)</f>
        <v>11</v>
      </c>
      <c r="F14" s="25">
        <f>'Ranking keys'!F14+COUNTIF('Ranking keys'!F$1:F13,'Ranking keys'!F14)</f>
        <v>12</v>
      </c>
      <c r="G14" s="25">
        <f>'Ranking keys'!G14+COUNTIF('Ranking keys'!G$1:G13,'Ranking keys'!G14)</f>
        <v>13</v>
      </c>
      <c r="H14" s="25">
        <f>'Ranking keys'!H14+COUNTIF('Ranking keys'!H$1:H13,'Ranking keys'!H14)</f>
        <v>11</v>
      </c>
      <c r="I14" s="25">
        <f>'Ranking keys'!I14+COUNTIF('Ranking keys'!I$1:I13,'Ranking keys'!I14)</f>
        <v>12</v>
      </c>
      <c r="J14" s="25">
        <f>'Ranking keys'!J14+COUNTIF('Ranking keys'!J$1:J13,'Ranking keys'!J14)</f>
        <v>11</v>
      </c>
      <c r="K14" s="25">
        <f>'Ranking keys'!K14+COUNTIF('Ranking keys'!K$1:K13,'Ranking keys'!K14)</f>
        <v>10</v>
      </c>
      <c r="L14" s="25">
        <f>'Ranking keys'!L14+COUNTIF('Ranking keys'!L$1:L13,'Ranking keys'!L14)</f>
        <v>10</v>
      </c>
      <c r="M14" s="25">
        <f>'Ranking keys'!M14+COUNTIF('Ranking keys'!M$1:M13,'Ranking keys'!M14)</f>
        <v>10</v>
      </c>
      <c r="N14" s="25">
        <f>'Ranking keys'!N14+COUNTIF('Ranking keys'!N$1:N13,'Ranking keys'!N14)</f>
        <v>11</v>
      </c>
      <c r="O14" s="25">
        <f>'Ranking keys'!O14+COUNTIF('Ranking keys'!O$1:O13,'Ranking keys'!O14)</f>
        <v>12</v>
      </c>
      <c r="P14" s="25">
        <f>'Ranking keys'!P14+COUNTIF('Ranking keys'!P$1:P13,'Ranking keys'!P14)</f>
        <v>12</v>
      </c>
      <c r="Q14" s="25">
        <f>'Ranking keys'!Q14+COUNTIF('Ranking keys'!Q$1:Q13,'Ranking keys'!Q14)</f>
        <v>12</v>
      </c>
      <c r="R14" s="25">
        <f>'Ranking keys'!R14+COUNTIF('Ranking keys'!R$1:R13,'Ranking keys'!R14)</f>
        <v>12</v>
      </c>
      <c r="S14" s="25">
        <f>'Ranking keys'!S14+COUNTIF('Ranking keys'!S$1:S13,'Ranking keys'!S14)</f>
        <v>12</v>
      </c>
      <c r="T14" s="25">
        <f>'Ranking keys'!T14+COUNTIF('Ranking keys'!T$1:T13,'Ranking keys'!T14)</f>
        <v>12</v>
      </c>
      <c r="U14" s="25">
        <f>'Ranking keys'!U14+COUNTIF('Ranking keys'!U$1:U13,'Ranking keys'!U14)</f>
        <v>12</v>
      </c>
      <c r="V14" s="25">
        <f>'Ranking keys'!V14+COUNTIF('Ranking keys'!V$1:V13,'Ranking keys'!V14)</f>
        <v>12</v>
      </c>
      <c r="W14" s="25">
        <f>'Ranking keys'!W14+COUNTIF('Ranking keys'!W$1:W13,'Ranking keys'!W14)</f>
        <v>12</v>
      </c>
      <c r="X14" s="25">
        <f>'Ranking keys'!X14+COUNTIF('Ranking keys'!X$1:X13,'Ranking keys'!X14)</f>
        <v>12</v>
      </c>
      <c r="Y14" s="25">
        <f>'Ranking keys'!Y14+COUNTIF('Ranking keys'!Y$1:Y13,'Ranking keys'!Y14)</f>
        <v>11</v>
      </c>
      <c r="Z14" s="25">
        <f>'Ranking keys'!Z14+COUNTIF('Ranking keys'!Z$1:Z13,'Ranking keys'!Z14)</f>
        <v>11</v>
      </c>
      <c r="AA14" s="25">
        <f>'Ranking keys'!AA14+COUNTIF('Ranking keys'!AA$1:AA13,'Ranking keys'!AA14)</f>
        <v>11</v>
      </c>
      <c r="AB14" s="25">
        <f>'Ranking keys'!AB14+COUNTIF('Ranking keys'!AB$1:AB13,'Ranking keys'!AB14)</f>
        <v>12</v>
      </c>
    </row>
    <row r="15" spans="1:28" x14ac:dyDescent="0.25">
      <c r="A15" s="278"/>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12.75" customHeight="1" x14ac:dyDescent="0.25">
      <c r="A17" s="278" t="str">
        <f>Uitslagen!A17</f>
        <v>1e Reeks</v>
      </c>
      <c r="B17" s="24" t="str">
        <f>Uitslagen!B17</f>
        <v>BETOLED</v>
      </c>
      <c r="C17" s="25">
        <f>'Ranking keys'!C17+COUNTIF('Ranking keys'!C$16:C16,'Ranking keys'!C17)</f>
        <v>9</v>
      </c>
      <c r="D17" s="25">
        <f>'Ranking keys'!D17+COUNTIF('Ranking keys'!D$16:D16,'Ranking keys'!D17)</f>
        <v>6</v>
      </c>
      <c r="E17" s="25">
        <f>'Ranking keys'!E17+COUNTIF('Ranking keys'!E$16:E16,'Ranking keys'!E17)</f>
        <v>9</v>
      </c>
      <c r="F17" s="25">
        <f>'Ranking keys'!F17+COUNTIF('Ranking keys'!F$16:F16,'Ranking keys'!F17)</f>
        <v>10</v>
      </c>
      <c r="G17" s="25">
        <f>'Ranking keys'!G17+COUNTIF('Ranking keys'!G$16:G16,'Ranking keys'!G17)</f>
        <v>10</v>
      </c>
      <c r="H17" s="25">
        <f>'Ranking keys'!H17+COUNTIF('Ranking keys'!H$16:H16,'Ranking keys'!H17)</f>
        <v>11</v>
      </c>
      <c r="I17" s="25">
        <f>'Ranking keys'!I17+COUNTIF('Ranking keys'!I$16:I16,'Ranking keys'!I17)</f>
        <v>11</v>
      </c>
      <c r="J17" s="25">
        <f>'Ranking keys'!J17+COUNTIF('Ranking keys'!J$16:J16,'Ranking keys'!J17)</f>
        <v>9</v>
      </c>
      <c r="K17" s="25">
        <f>'Ranking keys'!K17+COUNTIF('Ranking keys'!K$16:K16,'Ranking keys'!K17)</f>
        <v>9</v>
      </c>
      <c r="L17" s="25">
        <f>'Ranking keys'!L17+COUNTIF('Ranking keys'!L$16:L16,'Ranking keys'!L17)</f>
        <v>8</v>
      </c>
      <c r="M17" s="25">
        <f>'Ranking keys'!M17+COUNTIF('Ranking keys'!M$16:M16,'Ranking keys'!M17)</f>
        <v>7</v>
      </c>
      <c r="N17" s="25">
        <f>'Ranking keys'!N17+COUNTIF('Ranking keys'!N$16:N16,'Ranking keys'!N17)</f>
        <v>5</v>
      </c>
      <c r="O17" s="25">
        <f>'Ranking keys'!O17+COUNTIF('Ranking keys'!O$16:O16,'Ranking keys'!O17)</f>
        <v>7</v>
      </c>
      <c r="P17" s="25">
        <f>'Ranking keys'!P17+COUNTIF('Ranking keys'!P$16:P16,'Ranking keys'!P17)</f>
        <v>4</v>
      </c>
      <c r="Q17" s="25">
        <f>'Ranking keys'!Q17+COUNTIF('Ranking keys'!Q$16:Q16,'Ranking keys'!Q17)</f>
        <v>5</v>
      </c>
      <c r="R17" s="25">
        <f>'Ranking keys'!R17+COUNTIF('Ranking keys'!R$16:R16,'Ranking keys'!R17)</f>
        <v>6</v>
      </c>
      <c r="S17" s="25">
        <f>'Ranking keys'!S17+COUNTIF('Ranking keys'!S$16:S16,'Ranking keys'!S17)</f>
        <v>6</v>
      </c>
      <c r="T17" s="25">
        <f>'Ranking keys'!T17+COUNTIF('Ranking keys'!T$16:T16,'Ranking keys'!T17)</f>
        <v>6</v>
      </c>
      <c r="U17" s="25">
        <f>'Ranking keys'!U17+COUNTIF('Ranking keys'!U$16:U16,'Ranking keys'!U17)</f>
        <v>4</v>
      </c>
      <c r="V17" s="25">
        <f>'Ranking keys'!V17+COUNTIF('Ranking keys'!V$16:V16,'Ranking keys'!V17)</f>
        <v>4</v>
      </c>
      <c r="W17" s="25">
        <f>'Ranking keys'!W17+COUNTIF('Ranking keys'!W$16:W16,'Ranking keys'!W17)</f>
        <v>3</v>
      </c>
      <c r="X17" s="25">
        <f>'Ranking keys'!X17+COUNTIF('Ranking keys'!X$16:X16,'Ranking keys'!X17)</f>
        <v>3</v>
      </c>
      <c r="Y17" s="25">
        <f>'Ranking keys'!Y17+COUNTIF('Ranking keys'!Y$16:Y16,'Ranking keys'!Y17)</f>
        <v>4</v>
      </c>
      <c r="Z17" s="25">
        <f>'Ranking keys'!Z17+COUNTIF('Ranking keys'!Z$16:Z16,'Ranking keys'!Z17)</f>
        <v>3</v>
      </c>
      <c r="AA17" s="25">
        <f>'Ranking keys'!AA17+COUNTIF('Ranking keys'!AA$16:AA16,'Ranking keys'!AA17)</f>
        <v>3</v>
      </c>
      <c r="AB17" s="25">
        <f>'Ranking keys'!AB17+COUNTIF('Ranking keys'!AB$16:AB16,'Ranking keys'!AB17)</f>
        <v>3</v>
      </c>
    </row>
    <row r="18" spans="1:28" x14ac:dyDescent="0.25">
      <c r="A18" s="278"/>
      <c r="B18" s="24" t="str">
        <f>Uitslagen!B18</f>
        <v>BILJARTVRIENDEN 1</v>
      </c>
      <c r="C18" s="25">
        <f>'Ranking keys'!C18+COUNTIF('Ranking keys'!C$16:C17,'Ranking keys'!C18)</f>
        <v>1</v>
      </c>
      <c r="D18" s="25">
        <f>'Ranking keys'!D18+COUNTIF('Ranking keys'!D$16:D17,'Ranking keys'!D18)</f>
        <v>1</v>
      </c>
      <c r="E18" s="25">
        <f>'Ranking keys'!E18+COUNTIF('Ranking keys'!E$16:E17,'Ranking keys'!E18)</f>
        <v>1</v>
      </c>
      <c r="F18" s="25">
        <f>'Ranking keys'!F18+COUNTIF('Ranking keys'!F$16:F17,'Ranking keys'!F18)</f>
        <v>1</v>
      </c>
      <c r="G18" s="25">
        <f>'Ranking keys'!G18+COUNTIF('Ranking keys'!G$16:G17,'Ranking keys'!G18)</f>
        <v>1</v>
      </c>
      <c r="H18" s="25">
        <f>'Ranking keys'!H18+COUNTIF('Ranking keys'!H$16:H17,'Ranking keys'!H18)</f>
        <v>1</v>
      </c>
      <c r="I18" s="25">
        <f>'Ranking keys'!I18+COUNTIF('Ranking keys'!I$16:I17,'Ranking keys'!I18)</f>
        <v>1</v>
      </c>
      <c r="J18" s="25">
        <f>'Ranking keys'!J18+COUNTIF('Ranking keys'!J$16:J17,'Ranking keys'!J18)</f>
        <v>1</v>
      </c>
      <c r="K18" s="25">
        <f>'Ranking keys'!K18+COUNTIF('Ranking keys'!K$16:K17,'Ranking keys'!K18)</f>
        <v>1</v>
      </c>
      <c r="L18" s="25">
        <f>'Ranking keys'!L18+COUNTIF('Ranking keys'!L$16:L17,'Ranking keys'!L18)</f>
        <v>2</v>
      </c>
      <c r="M18" s="25">
        <f>'Ranking keys'!M18+COUNTIF('Ranking keys'!M$16:M17,'Ranking keys'!M18)</f>
        <v>2</v>
      </c>
      <c r="N18" s="25">
        <f>'Ranking keys'!N18+COUNTIF('Ranking keys'!N$16:N17,'Ranking keys'!N18)</f>
        <v>2</v>
      </c>
      <c r="O18" s="25">
        <f>'Ranking keys'!O18+COUNTIF('Ranking keys'!O$16:O17,'Ranking keys'!O18)</f>
        <v>3</v>
      </c>
      <c r="P18" s="25">
        <f>'Ranking keys'!P18+COUNTIF('Ranking keys'!P$16:P17,'Ranking keys'!P18)</f>
        <v>2</v>
      </c>
      <c r="Q18" s="25">
        <f>'Ranking keys'!Q18+COUNTIF('Ranking keys'!Q$16:Q17,'Ranking keys'!Q18)</f>
        <v>2</v>
      </c>
      <c r="R18" s="25">
        <f>'Ranking keys'!R18+COUNTIF('Ranking keys'!R$16:R17,'Ranking keys'!R18)</f>
        <v>3</v>
      </c>
      <c r="S18" s="25">
        <f>'Ranking keys'!S18+COUNTIF('Ranking keys'!S$16:S17,'Ranking keys'!S18)</f>
        <v>5</v>
      </c>
      <c r="T18" s="25">
        <f>'Ranking keys'!T18+COUNTIF('Ranking keys'!T$16:T17,'Ranking keys'!T18)</f>
        <v>5</v>
      </c>
      <c r="U18" s="25">
        <f>'Ranking keys'!U18+COUNTIF('Ranking keys'!U$16:U17,'Ranking keys'!U18)</f>
        <v>6</v>
      </c>
      <c r="V18" s="25">
        <f>'Ranking keys'!V18+COUNTIF('Ranking keys'!V$16:V17,'Ranking keys'!V18)</f>
        <v>5</v>
      </c>
      <c r="W18" s="25">
        <f>'Ranking keys'!W18+COUNTIF('Ranking keys'!W$16:W17,'Ranking keys'!W18)</f>
        <v>6</v>
      </c>
      <c r="X18" s="25">
        <f>'Ranking keys'!X18+COUNTIF('Ranking keys'!X$16:X17,'Ranking keys'!X18)</f>
        <v>6</v>
      </c>
      <c r="Y18" s="25">
        <f>'Ranking keys'!Y18+COUNTIF('Ranking keys'!Y$16:Y17,'Ranking keys'!Y18)</f>
        <v>6</v>
      </c>
      <c r="Z18" s="25">
        <f>'Ranking keys'!Z18+COUNTIF('Ranking keys'!Z$16:Z17,'Ranking keys'!Z18)</f>
        <v>6</v>
      </c>
      <c r="AA18" s="25">
        <f>'Ranking keys'!AA18+COUNTIF('Ranking keys'!AA$16:AA17,'Ranking keys'!AA18)</f>
        <v>6</v>
      </c>
      <c r="AB18" s="25">
        <f>'Ranking keys'!AB18+COUNTIF('Ranking keys'!AB$16:AB17,'Ranking keys'!AB18)</f>
        <v>7</v>
      </c>
    </row>
    <row r="19" spans="1:28" x14ac:dyDescent="0.25">
      <c r="A19" s="278"/>
      <c r="B19" s="24" t="str">
        <f>Uitslagen!B19</f>
        <v>BLACK BOYS 3</v>
      </c>
      <c r="C19" s="25">
        <f>'Ranking keys'!C19+COUNTIF('Ranking keys'!C$16:C18,'Ranking keys'!C19)</f>
        <v>3</v>
      </c>
      <c r="D19" s="25">
        <f>'Ranking keys'!D19+COUNTIF('Ranking keys'!D$16:D18,'Ranking keys'!D19)</f>
        <v>3</v>
      </c>
      <c r="E19" s="25">
        <f>'Ranking keys'!E19+COUNTIF('Ranking keys'!E$16:E18,'Ranking keys'!E19)</f>
        <v>2</v>
      </c>
      <c r="F19" s="25">
        <f>'Ranking keys'!F19+COUNTIF('Ranking keys'!F$16:F18,'Ranking keys'!F19)</f>
        <v>2</v>
      </c>
      <c r="G19" s="25">
        <f>'Ranking keys'!G19+COUNTIF('Ranking keys'!G$16:G18,'Ranking keys'!G19)</f>
        <v>2</v>
      </c>
      <c r="H19" s="25">
        <f>'Ranking keys'!H19+COUNTIF('Ranking keys'!H$16:H18,'Ranking keys'!H19)</f>
        <v>3</v>
      </c>
      <c r="I19" s="25">
        <f>'Ranking keys'!I19+COUNTIF('Ranking keys'!I$16:I18,'Ranking keys'!I19)</f>
        <v>6</v>
      </c>
      <c r="J19" s="25">
        <f>'Ranking keys'!J19+COUNTIF('Ranking keys'!J$16:J18,'Ranking keys'!J19)</f>
        <v>7</v>
      </c>
      <c r="K19" s="25">
        <f>'Ranking keys'!K19+COUNTIF('Ranking keys'!K$16:K18,'Ranking keys'!K19)</f>
        <v>10</v>
      </c>
      <c r="L19" s="25">
        <f>'Ranking keys'!L19+COUNTIF('Ranking keys'!L$16:L18,'Ranking keys'!L19)</f>
        <v>10</v>
      </c>
      <c r="M19" s="25">
        <f>'Ranking keys'!M19+COUNTIF('Ranking keys'!M$16:M18,'Ranking keys'!M19)</f>
        <v>10</v>
      </c>
      <c r="N19" s="25">
        <f>'Ranking keys'!N19+COUNTIF('Ranking keys'!N$16:N18,'Ranking keys'!N19)</f>
        <v>11</v>
      </c>
      <c r="O19" s="25">
        <f>'Ranking keys'!O19+COUNTIF('Ranking keys'!O$16:O18,'Ranking keys'!O19)</f>
        <v>10</v>
      </c>
      <c r="P19" s="25">
        <f>'Ranking keys'!P19+COUNTIF('Ranking keys'!P$16:P18,'Ranking keys'!P19)</f>
        <v>10</v>
      </c>
      <c r="Q19" s="25">
        <f>'Ranking keys'!Q19+COUNTIF('Ranking keys'!Q$16:Q18,'Ranking keys'!Q19)</f>
        <v>11</v>
      </c>
      <c r="R19" s="25">
        <f>'Ranking keys'!R19+COUNTIF('Ranking keys'!R$16:R18,'Ranking keys'!R19)</f>
        <v>10</v>
      </c>
      <c r="S19" s="25">
        <f>'Ranking keys'!S19+COUNTIF('Ranking keys'!S$16:S18,'Ranking keys'!S19)</f>
        <v>10</v>
      </c>
      <c r="T19" s="25">
        <f>'Ranking keys'!T19+COUNTIF('Ranking keys'!T$16:T18,'Ranking keys'!T19)</f>
        <v>10</v>
      </c>
      <c r="U19" s="25">
        <f>'Ranking keys'!U19+COUNTIF('Ranking keys'!U$16:U18,'Ranking keys'!U19)</f>
        <v>8</v>
      </c>
      <c r="V19" s="25">
        <f>'Ranking keys'!V19+COUNTIF('Ranking keys'!V$16:V18,'Ranking keys'!V19)</f>
        <v>9</v>
      </c>
      <c r="W19" s="25">
        <f>'Ranking keys'!W19+COUNTIF('Ranking keys'!W$16:W18,'Ranking keys'!W19)</f>
        <v>9</v>
      </c>
      <c r="X19" s="25">
        <f>'Ranking keys'!X19+COUNTIF('Ranking keys'!X$16:X18,'Ranking keys'!X19)</f>
        <v>9</v>
      </c>
      <c r="Y19" s="25">
        <f>'Ranking keys'!Y19+COUNTIF('Ranking keys'!Y$16:Y18,'Ranking keys'!Y19)</f>
        <v>9</v>
      </c>
      <c r="Z19" s="25">
        <f>'Ranking keys'!Z19+COUNTIF('Ranking keys'!Z$16:Z18,'Ranking keys'!Z19)</f>
        <v>7</v>
      </c>
      <c r="AA19" s="25">
        <f>'Ranking keys'!AA19+COUNTIF('Ranking keys'!AA$16:AA18,'Ranking keys'!AA19)</f>
        <v>9</v>
      </c>
      <c r="AB19" s="25">
        <f>'Ranking keys'!AB19+COUNTIF('Ranking keys'!AB$16:AB18,'Ranking keys'!AB19)</f>
        <v>8</v>
      </c>
    </row>
    <row r="20" spans="1:28" x14ac:dyDescent="0.25">
      <c r="A20" s="278"/>
      <c r="B20" s="24" t="str">
        <f>Uitslagen!B20</f>
        <v>CLIMAX</v>
      </c>
      <c r="C20" s="25">
        <f>'Ranking keys'!C20+COUNTIF('Ranking keys'!C$16:C19,'Ranking keys'!C20)</f>
        <v>10</v>
      </c>
      <c r="D20" s="25">
        <f>'Ranking keys'!D20+COUNTIF('Ranking keys'!D$16:D19,'Ranking keys'!D20)</f>
        <v>12</v>
      </c>
      <c r="E20" s="25">
        <f>'Ranking keys'!E20+COUNTIF('Ranking keys'!E$16:E19,'Ranking keys'!E20)</f>
        <v>7</v>
      </c>
      <c r="F20" s="25">
        <f>'Ranking keys'!F20+COUNTIF('Ranking keys'!F$16:F19,'Ranking keys'!F20)</f>
        <v>7</v>
      </c>
      <c r="G20" s="25">
        <f>'Ranking keys'!G20+COUNTIF('Ranking keys'!G$16:G19,'Ranking keys'!G20)</f>
        <v>4</v>
      </c>
      <c r="H20" s="25">
        <f>'Ranking keys'!H20+COUNTIF('Ranking keys'!H$16:H19,'Ranking keys'!H20)</f>
        <v>9</v>
      </c>
      <c r="I20" s="25">
        <f>'Ranking keys'!I20+COUNTIF('Ranking keys'!I$16:I19,'Ranking keys'!I20)</f>
        <v>7</v>
      </c>
      <c r="J20" s="25">
        <f>'Ranking keys'!J20+COUNTIF('Ranking keys'!J$16:J19,'Ranking keys'!J20)</f>
        <v>8</v>
      </c>
      <c r="K20" s="25">
        <f>'Ranking keys'!K20+COUNTIF('Ranking keys'!K$16:K19,'Ranking keys'!K20)</f>
        <v>7</v>
      </c>
      <c r="L20" s="25">
        <f>'Ranking keys'!L20+COUNTIF('Ranking keys'!L$16:L19,'Ranking keys'!L20)</f>
        <v>5</v>
      </c>
      <c r="M20" s="25">
        <f>'Ranking keys'!M20+COUNTIF('Ranking keys'!M$16:M19,'Ranking keys'!M20)</f>
        <v>4</v>
      </c>
      <c r="N20" s="25">
        <f>'Ranking keys'!N20+COUNTIF('Ranking keys'!N$16:N19,'Ranking keys'!N20)</f>
        <v>6</v>
      </c>
      <c r="O20" s="25">
        <f>'Ranking keys'!O20+COUNTIF('Ranking keys'!O$16:O19,'Ranking keys'!O20)</f>
        <v>4</v>
      </c>
      <c r="P20" s="25">
        <f>'Ranking keys'!P20+COUNTIF('Ranking keys'!P$16:P19,'Ranking keys'!P20)</f>
        <v>6</v>
      </c>
      <c r="Q20" s="25">
        <f>'Ranking keys'!Q20+COUNTIF('Ranking keys'!Q$16:Q19,'Ranking keys'!Q20)</f>
        <v>7</v>
      </c>
      <c r="R20" s="25">
        <f>'Ranking keys'!R20+COUNTIF('Ranking keys'!R$16:R19,'Ranking keys'!R20)</f>
        <v>7</v>
      </c>
      <c r="S20" s="25">
        <f>'Ranking keys'!S20+COUNTIF('Ranking keys'!S$16:S19,'Ranking keys'!S20)</f>
        <v>7</v>
      </c>
      <c r="T20" s="25">
        <f>'Ranking keys'!T20+COUNTIF('Ranking keys'!T$16:T19,'Ranking keys'!T20)</f>
        <v>8</v>
      </c>
      <c r="U20" s="25">
        <f>'Ranking keys'!U20+COUNTIF('Ranking keys'!U$16:U19,'Ranking keys'!U20)</f>
        <v>9</v>
      </c>
      <c r="V20" s="25">
        <f>'Ranking keys'!V20+COUNTIF('Ranking keys'!V$16:V19,'Ranking keys'!V20)</f>
        <v>8</v>
      </c>
      <c r="W20" s="25">
        <f>'Ranking keys'!W20+COUNTIF('Ranking keys'!W$16:W19,'Ranking keys'!W20)</f>
        <v>8</v>
      </c>
      <c r="X20" s="25">
        <f>'Ranking keys'!X20+COUNTIF('Ranking keys'!X$16:X19,'Ranking keys'!X20)</f>
        <v>7</v>
      </c>
      <c r="Y20" s="25">
        <f>'Ranking keys'!Y20+COUNTIF('Ranking keys'!Y$16:Y19,'Ranking keys'!Y20)</f>
        <v>7</v>
      </c>
      <c r="Z20" s="25">
        <f>'Ranking keys'!Z20+COUNTIF('Ranking keys'!Z$16:Z19,'Ranking keys'!Z20)</f>
        <v>8</v>
      </c>
      <c r="AA20" s="25">
        <f>'Ranking keys'!AA20+COUNTIF('Ranking keys'!AA$16:AA19,'Ranking keys'!AA20)</f>
        <v>8</v>
      </c>
      <c r="AB20" s="25">
        <f>'Ranking keys'!AB20+COUNTIF('Ranking keys'!AB$16:AB19,'Ranking keys'!AB20)</f>
        <v>9</v>
      </c>
    </row>
    <row r="21" spans="1:28" x14ac:dyDescent="0.25">
      <c r="A21" s="278"/>
      <c r="B21" s="24" t="str">
        <f>Uitslagen!B21</f>
        <v>DE GOLVERS 1</v>
      </c>
      <c r="C21" s="25">
        <f>'Ranking keys'!C21+COUNTIF('Ranking keys'!C$16:C20,'Ranking keys'!C21)</f>
        <v>4</v>
      </c>
      <c r="D21" s="25">
        <f>'Ranking keys'!D21+COUNTIF('Ranking keys'!D$16:D20,'Ranking keys'!D21)</f>
        <v>7</v>
      </c>
      <c r="E21" s="25">
        <f>'Ranking keys'!E21+COUNTIF('Ranking keys'!E$16:E20,'Ranking keys'!E21)</f>
        <v>4</v>
      </c>
      <c r="F21" s="25">
        <f>'Ranking keys'!F21+COUNTIF('Ranking keys'!F$16:F20,'Ranking keys'!F21)</f>
        <v>5</v>
      </c>
      <c r="G21" s="25">
        <f>'Ranking keys'!G21+COUNTIF('Ranking keys'!G$16:G20,'Ranking keys'!G21)</f>
        <v>6</v>
      </c>
      <c r="H21" s="25">
        <f>'Ranking keys'!H21+COUNTIF('Ranking keys'!H$16:H20,'Ranking keys'!H21)</f>
        <v>4</v>
      </c>
      <c r="I21" s="25">
        <f>'Ranking keys'!I21+COUNTIF('Ranking keys'!I$16:I20,'Ranking keys'!I21)</f>
        <v>3</v>
      </c>
      <c r="J21" s="25">
        <f>'Ranking keys'!J21+COUNTIF('Ranking keys'!J$16:J20,'Ranking keys'!J21)</f>
        <v>2</v>
      </c>
      <c r="K21" s="25">
        <f>'Ranking keys'!K21+COUNTIF('Ranking keys'!K$16:K20,'Ranking keys'!K21)</f>
        <v>2</v>
      </c>
      <c r="L21" s="25">
        <f>'Ranking keys'!L21+COUNTIF('Ranking keys'!L$16:L20,'Ranking keys'!L21)</f>
        <v>1</v>
      </c>
      <c r="M21" s="25">
        <f>'Ranking keys'!M21+COUNTIF('Ranking keys'!M$16:M20,'Ranking keys'!M21)</f>
        <v>1</v>
      </c>
      <c r="N21" s="25">
        <f>'Ranking keys'!N21+COUNTIF('Ranking keys'!N$16:N20,'Ranking keys'!N21)</f>
        <v>1</v>
      </c>
      <c r="O21" s="25">
        <f>'Ranking keys'!O21+COUNTIF('Ranking keys'!O$16:O20,'Ranking keys'!O21)</f>
        <v>1</v>
      </c>
      <c r="P21" s="25">
        <f>'Ranking keys'!P21+COUNTIF('Ranking keys'!P$16:P20,'Ranking keys'!P21)</f>
        <v>1</v>
      </c>
      <c r="Q21" s="25">
        <f>'Ranking keys'!Q21+COUNTIF('Ranking keys'!Q$16:Q20,'Ranking keys'!Q21)</f>
        <v>1</v>
      </c>
      <c r="R21" s="25">
        <f>'Ranking keys'!R21+COUNTIF('Ranking keys'!R$16:R20,'Ranking keys'!R21)</f>
        <v>1</v>
      </c>
      <c r="S21" s="25">
        <f>'Ranking keys'!S21+COUNTIF('Ranking keys'!S$16:S20,'Ranking keys'!S21)</f>
        <v>1</v>
      </c>
      <c r="T21" s="25">
        <f>'Ranking keys'!T21+COUNTIF('Ranking keys'!T$16:T20,'Ranking keys'!T21)</f>
        <v>1</v>
      </c>
      <c r="U21" s="25">
        <f>'Ranking keys'!U21+COUNTIF('Ranking keys'!U$16:U20,'Ranking keys'!U21)</f>
        <v>1</v>
      </c>
      <c r="V21" s="25">
        <f>'Ranking keys'!V21+COUNTIF('Ranking keys'!V$16:V20,'Ranking keys'!V21)</f>
        <v>1</v>
      </c>
      <c r="W21" s="25">
        <f>'Ranking keys'!W21+COUNTIF('Ranking keys'!W$16:W20,'Ranking keys'!W21)</f>
        <v>1</v>
      </c>
      <c r="X21" s="25">
        <f>'Ranking keys'!X21+COUNTIF('Ranking keys'!X$16:X20,'Ranking keys'!X21)</f>
        <v>1</v>
      </c>
      <c r="Y21" s="25">
        <f>'Ranking keys'!Y21+COUNTIF('Ranking keys'!Y$16:Y20,'Ranking keys'!Y21)</f>
        <v>1</v>
      </c>
      <c r="Z21" s="25">
        <f>'Ranking keys'!Z21+COUNTIF('Ranking keys'!Z$16:Z20,'Ranking keys'!Z21)</f>
        <v>1</v>
      </c>
      <c r="AA21" s="25">
        <f>'Ranking keys'!AA21+COUNTIF('Ranking keys'!AA$16:AA20,'Ranking keys'!AA21)</f>
        <v>1</v>
      </c>
      <c r="AB21" s="25">
        <f>'Ranking keys'!AB21+COUNTIF('Ranking keys'!AB$16:AB20,'Ranking keys'!AB21)</f>
        <v>1</v>
      </c>
    </row>
    <row r="22" spans="1:28" x14ac:dyDescent="0.25">
      <c r="A22" s="278"/>
      <c r="B22" s="24" t="str">
        <f>Uitslagen!B22</f>
        <v>DE SPLINTERS 2</v>
      </c>
      <c r="C22" s="25">
        <f>'Ranking keys'!C22+COUNTIF('Ranking keys'!C$16:C21,'Ranking keys'!C22)</f>
        <v>5</v>
      </c>
      <c r="D22" s="25">
        <f>'Ranking keys'!D22+COUNTIF('Ranking keys'!D$16:D21,'Ranking keys'!D22)</f>
        <v>2</v>
      </c>
      <c r="E22" s="25">
        <f>'Ranking keys'!E22+COUNTIF('Ranking keys'!E$16:E21,'Ranking keys'!E22)</f>
        <v>3</v>
      </c>
      <c r="F22" s="25">
        <f>'Ranking keys'!F22+COUNTIF('Ranking keys'!F$16:F21,'Ranking keys'!F22)</f>
        <v>4</v>
      </c>
      <c r="G22" s="25">
        <f>'Ranking keys'!G22+COUNTIF('Ranking keys'!G$16:G21,'Ranking keys'!G22)</f>
        <v>5</v>
      </c>
      <c r="H22" s="25">
        <f>'Ranking keys'!H22+COUNTIF('Ranking keys'!H$16:H21,'Ranking keys'!H22)</f>
        <v>6</v>
      </c>
      <c r="I22" s="25">
        <f>'Ranking keys'!I22+COUNTIF('Ranking keys'!I$16:I21,'Ranking keys'!I22)</f>
        <v>4</v>
      </c>
      <c r="J22" s="25">
        <f>'Ranking keys'!J22+COUNTIF('Ranking keys'!J$16:J21,'Ranking keys'!J22)</f>
        <v>4</v>
      </c>
      <c r="K22" s="25">
        <f>'Ranking keys'!K22+COUNTIF('Ranking keys'!K$16:K21,'Ranking keys'!K22)</f>
        <v>5</v>
      </c>
      <c r="L22" s="25">
        <f>'Ranking keys'!L22+COUNTIF('Ranking keys'!L$16:L21,'Ranking keys'!L22)</f>
        <v>7</v>
      </c>
      <c r="M22" s="25">
        <f>'Ranking keys'!M22+COUNTIF('Ranking keys'!M$16:M21,'Ranking keys'!M22)</f>
        <v>6</v>
      </c>
      <c r="N22" s="25">
        <f>'Ranking keys'!N22+COUNTIF('Ranking keys'!N$16:N21,'Ranking keys'!N22)</f>
        <v>8</v>
      </c>
      <c r="O22" s="25">
        <f>'Ranking keys'!O22+COUNTIF('Ranking keys'!O$16:O21,'Ranking keys'!O22)</f>
        <v>6</v>
      </c>
      <c r="P22" s="25">
        <f>'Ranking keys'!P22+COUNTIF('Ranking keys'!P$16:P21,'Ranking keys'!P22)</f>
        <v>8</v>
      </c>
      <c r="Q22" s="25">
        <f>'Ranking keys'!Q22+COUNTIF('Ranking keys'!Q$16:Q21,'Ranking keys'!Q22)</f>
        <v>8</v>
      </c>
      <c r="R22" s="25">
        <f>'Ranking keys'!R22+COUNTIF('Ranking keys'!R$16:R21,'Ranking keys'!R22)</f>
        <v>8</v>
      </c>
      <c r="S22" s="25">
        <f>'Ranking keys'!S22+COUNTIF('Ranking keys'!S$16:S21,'Ranking keys'!S22)</f>
        <v>9</v>
      </c>
      <c r="T22" s="25">
        <f>'Ranking keys'!T22+COUNTIF('Ranking keys'!T$16:T21,'Ranking keys'!T22)</f>
        <v>9</v>
      </c>
      <c r="U22" s="25">
        <f>'Ranking keys'!U22+COUNTIF('Ranking keys'!U$16:U21,'Ranking keys'!U22)</f>
        <v>10</v>
      </c>
      <c r="V22" s="25">
        <f>'Ranking keys'!V22+COUNTIF('Ranking keys'!V$16:V21,'Ranking keys'!V22)</f>
        <v>10</v>
      </c>
      <c r="W22" s="25">
        <f>'Ranking keys'!W22+COUNTIF('Ranking keys'!W$16:W21,'Ranking keys'!W22)</f>
        <v>10</v>
      </c>
      <c r="X22" s="25">
        <f>'Ranking keys'!X22+COUNTIF('Ranking keys'!X$16:X21,'Ranking keys'!X22)</f>
        <v>10</v>
      </c>
      <c r="Y22" s="25">
        <f>'Ranking keys'!Y22+COUNTIF('Ranking keys'!Y$16:Y21,'Ranking keys'!Y22)</f>
        <v>10</v>
      </c>
      <c r="Z22" s="25">
        <f>'Ranking keys'!Z22+COUNTIF('Ranking keys'!Z$16:Z21,'Ranking keys'!Z22)</f>
        <v>10</v>
      </c>
      <c r="AA22" s="25">
        <f>'Ranking keys'!AA22+COUNTIF('Ranking keys'!AA$16:AA21,'Ranking keys'!AA22)</f>
        <v>10</v>
      </c>
      <c r="AB22" s="25">
        <f>'Ranking keys'!AB22+COUNTIF('Ranking keys'!AB$16:AB21,'Ranking keys'!AB22)</f>
        <v>10</v>
      </c>
    </row>
    <row r="23" spans="1:28" x14ac:dyDescent="0.25">
      <c r="A23" s="278"/>
      <c r="B23" s="24" t="str">
        <f>Uitslagen!B23</f>
        <v>DE TIJGERS</v>
      </c>
      <c r="C23" s="25">
        <f>'Ranking keys'!C23+COUNTIF('Ranking keys'!C$16:C22,'Ranking keys'!C23)</f>
        <v>2</v>
      </c>
      <c r="D23" s="25">
        <f>'Ranking keys'!D23+COUNTIF('Ranking keys'!D$16:D22,'Ranking keys'!D23)</f>
        <v>5</v>
      </c>
      <c r="E23" s="25">
        <f>'Ranking keys'!E23+COUNTIF('Ranking keys'!E$16:E22,'Ranking keys'!E23)</f>
        <v>6</v>
      </c>
      <c r="F23" s="25">
        <f>'Ranking keys'!F23+COUNTIF('Ranking keys'!F$16:F22,'Ranking keys'!F23)</f>
        <v>6</v>
      </c>
      <c r="G23" s="25">
        <f>'Ranking keys'!G23+COUNTIF('Ranking keys'!G$16:G22,'Ranking keys'!G23)</f>
        <v>9</v>
      </c>
      <c r="H23" s="25">
        <f>'Ranking keys'!H23+COUNTIF('Ranking keys'!H$16:H22,'Ranking keys'!H23)</f>
        <v>5</v>
      </c>
      <c r="I23" s="25">
        <f>'Ranking keys'!I23+COUNTIF('Ranking keys'!I$16:I22,'Ranking keys'!I23)</f>
        <v>8</v>
      </c>
      <c r="J23" s="25">
        <f>'Ranking keys'!J23+COUNTIF('Ranking keys'!J$16:J22,'Ranking keys'!J23)</f>
        <v>6</v>
      </c>
      <c r="K23" s="25">
        <f>'Ranking keys'!K23+COUNTIF('Ranking keys'!K$16:K22,'Ranking keys'!K23)</f>
        <v>4</v>
      </c>
      <c r="L23" s="25">
        <f>'Ranking keys'!L23+COUNTIF('Ranking keys'!L$16:L22,'Ranking keys'!L23)</f>
        <v>6</v>
      </c>
      <c r="M23" s="25">
        <f>'Ranking keys'!M23+COUNTIF('Ranking keys'!M$16:M22,'Ranking keys'!M23)</f>
        <v>8</v>
      </c>
      <c r="N23" s="25">
        <f>'Ranking keys'!N23+COUNTIF('Ranking keys'!N$16:N22,'Ranking keys'!N23)</f>
        <v>7</v>
      </c>
      <c r="O23" s="25">
        <f>'Ranking keys'!O23+COUNTIF('Ranking keys'!O$16:O22,'Ranking keys'!O23)</f>
        <v>8</v>
      </c>
      <c r="P23" s="25">
        <f>'Ranking keys'!P23+COUNTIF('Ranking keys'!P$16:P22,'Ranking keys'!P23)</f>
        <v>5</v>
      </c>
      <c r="Q23" s="25">
        <f>'Ranking keys'!Q23+COUNTIF('Ranking keys'!Q$16:Q22,'Ranking keys'!Q23)</f>
        <v>6</v>
      </c>
      <c r="R23" s="25">
        <f>'Ranking keys'!R23+COUNTIF('Ranking keys'!R$16:R22,'Ranking keys'!R23)</f>
        <v>5</v>
      </c>
      <c r="S23" s="25">
        <f>'Ranking keys'!S23+COUNTIF('Ranking keys'!S$16:S22,'Ranking keys'!S23)</f>
        <v>4</v>
      </c>
      <c r="T23" s="25">
        <f>'Ranking keys'!T23+COUNTIF('Ranking keys'!T$16:T22,'Ranking keys'!T23)</f>
        <v>4</v>
      </c>
      <c r="U23" s="25">
        <f>'Ranking keys'!U23+COUNTIF('Ranking keys'!U$16:U22,'Ranking keys'!U23)</f>
        <v>5</v>
      </c>
      <c r="V23" s="25">
        <f>'Ranking keys'!V23+COUNTIF('Ranking keys'!V$16:V22,'Ranking keys'!V23)</f>
        <v>6</v>
      </c>
      <c r="W23" s="25">
        <f>'Ranking keys'!W23+COUNTIF('Ranking keys'!W$16:W22,'Ranking keys'!W23)</f>
        <v>5</v>
      </c>
      <c r="X23" s="25">
        <f>'Ranking keys'!X23+COUNTIF('Ranking keys'!X$16:X22,'Ranking keys'!X23)</f>
        <v>5</v>
      </c>
      <c r="Y23" s="25">
        <f>'Ranking keys'!Y23+COUNTIF('Ranking keys'!Y$16:Y22,'Ranking keys'!Y23)</f>
        <v>5</v>
      </c>
      <c r="Z23" s="25">
        <f>'Ranking keys'!Z23+COUNTIF('Ranking keys'!Z$16:Z22,'Ranking keys'!Z23)</f>
        <v>5</v>
      </c>
      <c r="AA23" s="25">
        <f>'Ranking keys'!AA23+COUNTIF('Ranking keys'!AA$16:AA22,'Ranking keys'!AA23)</f>
        <v>5</v>
      </c>
      <c r="AB23" s="25">
        <f>'Ranking keys'!AB23+COUNTIF('Ranking keys'!AB$16:AB22,'Ranking keys'!AB23)</f>
        <v>5</v>
      </c>
    </row>
    <row r="24" spans="1:28" x14ac:dyDescent="0.25">
      <c r="A24" s="278"/>
      <c r="B24" s="24" t="str">
        <f>Uitslagen!B24</f>
        <v>EXCELSIOR</v>
      </c>
      <c r="C24" s="25">
        <f>'Ranking keys'!C24+COUNTIF('Ranking keys'!C$16:C23,'Ranking keys'!C24)</f>
        <v>8</v>
      </c>
      <c r="D24" s="25">
        <f>'Ranking keys'!D24+COUNTIF('Ranking keys'!D$16:D23,'Ranking keys'!D24)</f>
        <v>11</v>
      </c>
      <c r="E24" s="25">
        <f>'Ranking keys'!E24+COUNTIF('Ranking keys'!E$16:E23,'Ranking keys'!E24)</f>
        <v>13</v>
      </c>
      <c r="F24" s="25">
        <f>'Ranking keys'!F24+COUNTIF('Ranking keys'!F$16:F23,'Ranking keys'!F24)</f>
        <v>13</v>
      </c>
      <c r="G24" s="25">
        <f>'Ranking keys'!G24+COUNTIF('Ranking keys'!G$16:G23,'Ranking keys'!G24)</f>
        <v>13</v>
      </c>
      <c r="H24" s="25">
        <f>'Ranking keys'!H24+COUNTIF('Ranking keys'!H$16:H23,'Ranking keys'!H24)</f>
        <v>13</v>
      </c>
      <c r="I24" s="25">
        <f>'Ranking keys'!I24+COUNTIF('Ranking keys'!I$16:I23,'Ranking keys'!I24)</f>
        <v>13</v>
      </c>
      <c r="J24" s="25">
        <f>'Ranking keys'!J24+COUNTIF('Ranking keys'!J$16:J23,'Ranking keys'!J24)</f>
        <v>13</v>
      </c>
      <c r="K24" s="25">
        <f>'Ranking keys'!K24+COUNTIF('Ranking keys'!K$16:K23,'Ranking keys'!K24)</f>
        <v>13</v>
      </c>
      <c r="L24" s="25">
        <f>'Ranking keys'!L24+COUNTIF('Ranking keys'!L$16:L23,'Ranking keys'!L24)</f>
        <v>12</v>
      </c>
      <c r="M24" s="25">
        <f>'Ranking keys'!M24+COUNTIF('Ranking keys'!M$16:M23,'Ranking keys'!M24)</f>
        <v>12</v>
      </c>
      <c r="N24" s="25">
        <f>'Ranking keys'!N24+COUNTIF('Ranking keys'!N$16:N23,'Ranking keys'!N24)</f>
        <v>12</v>
      </c>
      <c r="O24" s="25">
        <f>'Ranking keys'!O24+COUNTIF('Ranking keys'!O$16:O23,'Ranking keys'!O24)</f>
        <v>12</v>
      </c>
      <c r="P24" s="25">
        <f>'Ranking keys'!P24+COUNTIF('Ranking keys'!P$16:P23,'Ranking keys'!P24)</f>
        <v>12</v>
      </c>
      <c r="Q24" s="25">
        <f>'Ranking keys'!Q24+COUNTIF('Ranking keys'!Q$16:Q23,'Ranking keys'!Q24)</f>
        <v>12</v>
      </c>
      <c r="R24" s="25">
        <f>'Ranking keys'!R24+COUNTIF('Ranking keys'!R$16:R23,'Ranking keys'!R24)</f>
        <v>12</v>
      </c>
      <c r="S24" s="25">
        <f>'Ranking keys'!S24+COUNTIF('Ranking keys'!S$16:S23,'Ranking keys'!S24)</f>
        <v>12</v>
      </c>
      <c r="T24" s="25">
        <f>'Ranking keys'!T24+COUNTIF('Ranking keys'!T$16:T23,'Ranking keys'!T24)</f>
        <v>11</v>
      </c>
      <c r="U24" s="25">
        <f>'Ranking keys'!U24+COUNTIF('Ranking keys'!U$16:U23,'Ranking keys'!U24)</f>
        <v>11</v>
      </c>
      <c r="V24" s="25">
        <f>'Ranking keys'!V24+COUNTIF('Ranking keys'!V$16:V23,'Ranking keys'!V24)</f>
        <v>11</v>
      </c>
      <c r="W24" s="25">
        <f>'Ranking keys'!W24+COUNTIF('Ranking keys'!W$16:W23,'Ranking keys'!W24)</f>
        <v>11</v>
      </c>
      <c r="X24" s="25">
        <f>'Ranking keys'!X24+COUNTIF('Ranking keys'!X$16:X23,'Ranking keys'!X24)</f>
        <v>11</v>
      </c>
      <c r="Y24" s="25">
        <f>'Ranking keys'!Y24+COUNTIF('Ranking keys'!Y$16:Y23,'Ranking keys'!Y24)</f>
        <v>11</v>
      </c>
      <c r="Z24" s="25">
        <f>'Ranking keys'!Z24+COUNTIF('Ranking keys'!Z$16:Z23,'Ranking keys'!Z24)</f>
        <v>11</v>
      </c>
      <c r="AA24" s="25">
        <f>'Ranking keys'!AA24+COUNTIF('Ranking keys'!AA$16:AA23,'Ranking keys'!AA24)</f>
        <v>11</v>
      </c>
      <c r="AB24" s="25">
        <f>'Ranking keys'!AB24+COUNTIF('Ranking keys'!AB$16:AB23,'Ranking keys'!AB24)</f>
        <v>12</v>
      </c>
    </row>
    <row r="25" spans="1:28" x14ac:dyDescent="0.25">
      <c r="A25" s="278"/>
      <c r="B25" s="24" t="str">
        <f>Uitslagen!B25</f>
        <v>HET WIEL 1</v>
      </c>
      <c r="C25" s="25">
        <f>'Ranking keys'!C25+COUNTIF('Ranking keys'!C$16:C24,'Ranking keys'!C25)</f>
        <v>6</v>
      </c>
      <c r="D25" s="25">
        <f>'Ranking keys'!D25+COUNTIF('Ranking keys'!D$16:D24,'Ranking keys'!D25)</f>
        <v>8</v>
      </c>
      <c r="E25" s="25">
        <f>'Ranking keys'!E25+COUNTIF('Ranking keys'!E$16:E24,'Ranking keys'!E25)</f>
        <v>10</v>
      </c>
      <c r="F25" s="25">
        <f>'Ranking keys'!F25+COUNTIF('Ranking keys'!F$16:F24,'Ranking keys'!F25)</f>
        <v>9</v>
      </c>
      <c r="G25" s="25">
        <f>'Ranking keys'!G25+COUNTIF('Ranking keys'!G$16:G24,'Ranking keys'!G25)</f>
        <v>8</v>
      </c>
      <c r="H25" s="25">
        <f>'Ranking keys'!H25+COUNTIF('Ranking keys'!H$16:H24,'Ranking keys'!H25)</f>
        <v>10</v>
      </c>
      <c r="I25" s="25">
        <f>'Ranking keys'!I25+COUNTIF('Ranking keys'!I$16:I24,'Ranking keys'!I25)</f>
        <v>10</v>
      </c>
      <c r="J25" s="25">
        <f>'Ranking keys'!J25+COUNTIF('Ranking keys'!J$16:J24,'Ranking keys'!J25)</f>
        <v>11</v>
      </c>
      <c r="K25" s="25">
        <f>'Ranking keys'!K25+COUNTIF('Ranking keys'!K$16:K24,'Ranking keys'!K25)</f>
        <v>8</v>
      </c>
      <c r="L25" s="25">
        <f>'Ranking keys'!L25+COUNTIF('Ranking keys'!L$16:L24,'Ranking keys'!L25)</f>
        <v>9</v>
      </c>
      <c r="M25" s="25">
        <f>'Ranking keys'!M25+COUNTIF('Ranking keys'!M$16:M24,'Ranking keys'!M25)</f>
        <v>9</v>
      </c>
      <c r="N25" s="25">
        <f>'Ranking keys'!N25+COUNTIF('Ranking keys'!N$16:N24,'Ranking keys'!N25)</f>
        <v>9</v>
      </c>
      <c r="O25" s="25">
        <f>'Ranking keys'!O25+COUNTIF('Ranking keys'!O$16:O24,'Ranking keys'!O25)</f>
        <v>9</v>
      </c>
      <c r="P25" s="25">
        <f>'Ranking keys'!P25+COUNTIF('Ranking keys'!P$16:P24,'Ranking keys'!P25)</f>
        <v>9</v>
      </c>
      <c r="Q25" s="25">
        <f>'Ranking keys'!Q25+COUNTIF('Ranking keys'!Q$16:Q24,'Ranking keys'!Q25)</f>
        <v>9</v>
      </c>
      <c r="R25" s="25">
        <f>'Ranking keys'!R25+COUNTIF('Ranking keys'!R$16:R24,'Ranking keys'!R25)</f>
        <v>9</v>
      </c>
      <c r="S25" s="25">
        <f>'Ranking keys'!S25+COUNTIF('Ranking keys'!S$16:S24,'Ranking keys'!S25)</f>
        <v>8</v>
      </c>
      <c r="T25" s="25">
        <f>'Ranking keys'!T25+COUNTIF('Ranking keys'!T$16:T24,'Ranking keys'!T25)</f>
        <v>7</v>
      </c>
      <c r="U25" s="25">
        <f>'Ranking keys'!U25+COUNTIF('Ranking keys'!U$16:U24,'Ranking keys'!U25)</f>
        <v>7</v>
      </c>
      <c r="V25" s="25">
        <f>'Ranking keys'!V25+COUNTIF('Ranking keys'!V$16:V24,'Ranking keys'!V25)</f>
        <v>7</v>
      </c>
      <c r="W25" s="25">
        <f>'Ranking keys'!W25+COUNTIF('Ranking keys'!W$16:W24,'Ranking keys'!W25)</f>
        <v>7</v>
      </c>
      <c r="X25" s="25">
        <f>'Ranking keys'!X25+COUNTIF('Ranking keys'!X$16:X24,'Ranking keys'!X25)</f>
        <v>8</v>
      </c>
      <c r="Y25" s="25">
        <f>'Ranking keys'!Y25+COUNTIF('Ranking keys'!Y$16:Y24,'Ranking keys'!Y25)</f>
        <v>8</v>
      </c>
      <c r="Z25" s="25">
        <f>'Ranking keys'!Z25+COUNTIF('Ranking keys'!Z$16:Z24,'Ranking keys'!Z25)</f>
        <v>9</v>
      </c>
      <c r="AA25" s="25">
        <f>'Ranking keys'!AA25+COUNTIF('Ranking keys'!AA$16:AA24,'Ranking keys'!AA25)</f>
        <v>7</v>
      </c>
      <c r="AB25" s="25">
        <f>'Ranking keys'!AB25+COUNTIF('Ranking keys'!AB$16:AB24,'Ranking keys'!AB25)</f>
        <v>6</v>
      </c>
    </row>
    <row r="26" spans="1:28" x14ac:dyDescent="0.25">
      <c r="A26" s="278"/>
      <c r="B26" s="24" t="str">
        <f>Uitslagen!B26</f>
        <v>HET ZANDHOF 1</v>
      </c>
      <c r="C26" s="55">
        <v>13</v>
      </c>
      <c r="D26" s="25">
        <f>'Ranking keys'!D26+COUNTIF('Ranking keys'!D$16:D25,'Ranking keys'!D26)</f>
        <v>10</v>
      </c>
      <c r="E26" s="25">
        <f>'Ranking keys'!E26+COUNTIF('Ranking keys'!E$16:E25,'Ranking keys'!E26)</f>
        <v>11</v>
      </c>
      <c r="F26" s="25">
        <f>'Ranking keys'!F26+COUNTIF('Ranking keys'!F$16:F25,'Ranking keys'!F26)</f>
        <v>11</v>
      </c>
      <c r="G26" s="25">
        <f>'Ranking keys'!G26+COUNTIF('Ranking keys'!G$16:G25,'Ranking keys'!G26)</f>
        <v>11</v>
      </c>
      <c r="H26" s="25">
        <f>'Ranking keys'!H26+COUNTIF('Ranking keys'!H$16:H25,'Ranking keys'!H26)</f>
        <v>8</v>
      </c>
      <c r="I26" s="25">
        <f>'Ranking keys'!I26+COUNTIF('Ranking keys'!I$16:I25,'Ranking keys'!I26)</f>
        <v>5</v>
      </c>
      <c r="J26" s="25">
        <f>'Ranking keys'!J26+COUNTIF('Ranking keys'!J$16:J25,'Ranking keys'!J26)</f>
        <v>5</v>
      </c>
      <c r="K26" s="25">
        <f>'Ranking keys'!K26+COUNTIF('Ranking keys'!K$16:K25,'Ranking keys'!K26)</f>
        <v>6</v>
      </c>
      <c r="L26" s="25">
        <f>'Ranking keys'!L26+COUNTIF('Ranking keys'!L$16:L25,'Ranking keys'!L26)</f>
        <v>4</v>
      </c>
      <c r="M26" s="25">
        <f>'Ranking keys'!M26+COUNTIF('Ranking keys'!M$16:M25,'Ranking keys'!M26)</f>
        <v>3</v>
      </c>
      <c r="N26" s="25">
        <f>'Ranking keys'!N26+COUNTIF('Ranking keys'!N$16:N25,'Ranking keys'!N26)</f>
        <v>4</v>
      </c>
      <c r="O26" s="25">
        <f>'Ranking keys'!O26+COUNTIF('Ranking keys'!O$16:O25,'Ranking keys'!O26)</f>
        <v>2</v>
      </c>
      <c r="P26" s="25">
        <f>'Ranking keys'!P26+COUNTIF('Ranking keys'!P$16:P25,'Ranking keys'!P26)</f>
        <v>3</v>
      </c>
      <c r="Q26" s="25">
        <f>'Ranking keys'!Q26+COUNTIF('Ranking keys'!Q$16:Q25,'Ranking keys'!Q26)</f>
        <v>4</v>
      </c>
      <c r="R26" s="25">
        <f>'Ranking keys'!R26+COUNTIF('Ranking keys'!R$16:R25,'Ranking keys'!R26)</f>
        <v>4</v>
      </c>
      <c r="S26" s="25">
        <f>'Ranking keys'!S26+COUNTIF('Ranking keys'!S$16:S25,'Ranking keys'!S26)</f>
        <v>3</v>
      </c>
      <c r="T26" s="25">
        <f>'Ranking keys'!T26+COUNTIF('Ranking keys'!T$16:T25,'Ranking keys'!T26)</f>
        <v>3</v>
      </c>
      <c r="U26" s="25">
        <f>'Ranking keys'!U26+COUNTIF('Ranking keys'!U$16:U25,'Ranking keys'!U26)</f>
        <v>3</v>
      </c>
      <c r="V26" s="25">
        <f>'Ranking keys'!V26+COUNTIF('Ranking keys'!V$16:V25,'Ranking keys'!V26)</f>
        <v>3</v>
      </c>
      <c r="W26" s="25">
        <f>'Ranking keys'!W26+COUNTIF('Ranking keys'!W$16:W25,'Ranking keys'!W26)</f>
        <v>4</v>
      </c>
      <c r="X26" s="25">
        <f>'Ranking keys'!X26+COUNTIF('Ranking keys'!X$16:X25,'Ranking keys'!X26)</f>
        <v>4</v>
      </c>
      <c r="Y26" s="25">
        <f>'Ranking keys'!Y26+COUNTIF('Ranking keys'!Y$16:Y25,'Ranking keys'!Y26)</f>
        <v>2</v>
      </c>
      <c r="Z26" s="25">
        <f>'Ranking keys'!Z26+COUNTIF('Ranking keys'!Z$16:Z25,'Ranking keys'!Z26)</f>
        <v>2</v>
      </c>
      <c r="AA26" s="25">
        <f>'Ranking keys'!AA26+COUNTIF('Ranking keys'!AA$16:AA25,'Ranking keys'!AA26)</f>
        <v>2</v>
      </c>
      <c r="AB26" s="25">
        <f>'Ranking keys'!AB26+COUNTIF('Ranking keys'!AB$16:AB25,'Ranking keys'!AB26)</f>
        <v>2</v>
      </c>
    </row>
    <row r="27" spans="1:28" x14ac:dyDescent="0.25">
      <c r="A27" s="278"/>
      <c r="B27" s="24" t="str">
        <f>Uitslagen!B27</f>
        <v>KALFORT SPORTIF 3</v>
      </c>
      <c r="C27" s="25">
        <f>'Ranking keys'!C27+COUNTIF('Ranking keys'!C$16:C26,'Ranking keys'!C27)</f>
        <v>7</v>
      </c>
      <c r="D27" s="25">
        <f>'Ranking keys'!D27+COUNTIF('Ranking keys'!D$16:D26,'Ranking keys'!D27)</f>
        <v>4</v>
      </c>
      <c r="E27" s="25">
        <f>'Ranking keys'!E27+COUNTIF('Ranking keys'!E$16:E26,'Ranking keys'!E27)</f>
        <v>5</v>
      </c>
      <c r="F27" s="25">
        <f>'Ranking keys'!F27+COUNTIF('Ranking keys'!F$16:F26,'Ranking keys'!F27)</f>
        <v>3</v>
      </c>
      <c r="G27" s="25">
        <f>'Ranking keys'!G27+COUNTIF('Ranking keys'!G$16:G26,'Ranking keys'!G27)</f>
        <v>3</v>
      </c>
      <c r="H27" s="25">
        <f>'Ranking keys'!H27+COUNTIF('Ranking keys'!H$16:H26,'Ranking keys'!H27)</f>
        <v>2</v>
      </c>
      <c r="I27" s="25">
        <f>'Ranking keys'!I27+COUNTIF('Ranking keys'!I$16:I26,'Ranking keys'!I27)</f>
        <v>2</v>
      </c>
      <c r="J27" s="25">
        <f>'Ranking keys'!J27+COUNTIF('Ranking keys'!J$16:J26,'Ranking keys'!J27)</f>
        <v>3</v>
      </c>
      <c r="K27" s="25">
        <f>'Ranking keys'!K27+COUNTIF('Ranking keys'!K$16:K26,'Ranking keys'!K27)</f>
        <v>3</v>
      </c>
      <c r="L27" s="25">
        <f>'Ranking keys'!L27+COUNTIF('Ranking keys'!L$16:L26,'Ranking keys'!L27)</f>
        <v>3</v>
      </c>
      <c r="M27" s="25">
        <f>'Ranking keys'!M27+COUNTIF('Ranking keys'!M$16:M26,'Ranking keys'!M27)</f>
        <v>5</v>
      </c>
      <c r="N27" s="25">
        <f>'Ranking keys'!N27+COUNTIF('Ranking keys'!N$16:N26,'Ranking keys'!N27)</f>
        <v>3</v>
      </c>
      <c r="O27" s="25">
        <f>'Ranking keys'!O27+COUNTIF('Ranking keys'!O$16:O26,'Ranking keys'!O27)</f>
        <v>5</v>
      </c>
      <c r="P27" s="25">
        <f>'Ranking keys'!P27+COUNTIF('Ranking keys'!P$16:P26,'Ranking keys'!P27)</f>
        <v>7</v>
      </c>
      <c r="Q27" s="25">
        <f>'Ranking keys'!Q27+COUNTIF('Ranking keys'!Q$16:Q26,'Ranking keys'!Q27)</f>
        <v>3</v>
      </c>
      <c r="R27" s="25">
        <f>'Ranking keys'!R27+COUNTIF('Ranking keys'!R$16:R26,'Ranking keys'!R27)</f>
        <v>2</v>
      </c>
      <c r="S27" s="25">
        <f>'Ranking keys'!S27+COUNTIF('Ranking keys'!S$16:S26,'Ranking keys'!S27)</f>
        <v>2</v>
      </c>
      <c r="T27" s="25">
        <f>'Ranking keys'!T27+COUNTIF('Ranking keys'!T$16:T26,'Ranking keys'!T27)</f>
        <v>2</v>
      </c>
      <c r="U27" s="25">
        <f>'Ranking keys'!U27+COUNTIF('Ranking keys'!U$16:U26,'Ranking keys'!U27)</f>
        <v>2</v>
      </c>
      <c r="V27" s="25">
        <f>'Ranking keys'!V27+COUNTIF('Ranking keys'!V$16:V26,'Ranking keys'!V27)</f>
        <v>2</v>
      </c>
      <c r="W27" s="25">
        <f>'Ranking keys'!W27+COUNTIF('Ranking keys'!W$16:W26,'Ranking keys'!W27)</f>
        <v>2</v>
      </c>
      <c r="X27" s="25">
        <f>'Ranking keys'!X27+COUNTIF('Ranking keys'!X$16:X26,'Ranking keys'!X27)</f>
        <v>2</v>
      </c>
      <c r="Y27" s="25">
        <f>'Ranking keys'!Y27+COUNTIF('Ranking keys'!Y$16:Y26,'Ranking keys'!Y27)</f>
        <v>3</v>
      </c>
      <c r="Z27" s="25">
        <f>'Ranking keys'!Z27+COUNTIF('Ranking keys'!Z$16:Z26,'Ranking keys'!Z27)</f>
        <v>4</v>
      </c>
      <c r="AA27" s="25">
        <f>'Ranking keys'!AA27+COUNTIF('Ranking keys'!AA$16:AA26,'Ranking keys'!AA27)</f>
        <v>4</v>
      </c>
      <c r="AB27" s="25">
        <f>'Ranking keys'!AB27+COUNTIF('Ranking keys'!AB$16:AB26,'Ranking keys'!AB27)</f>
        <v>4</v>
      </c>
    </row>
    <row r="28" spans="1:28" x14ac:dyDescent="0.25">
      <c r="A28" s="278"/>
      <c r="B28" s="24" t="str">
        <f>Uitslagen!B28</f>
        <v>NJAMMIE</v>
      </c>
      <c r="C28" s="25">
        <f>'Ranking keys'!C28+COUNTIF('Ranking keys'!C$16:C27,'Ranking keys'!C28)</f>
        <v>12</v>
      </c>
      <c r="D28" s="25">
        <f>'Ranking keys'!D28+COUNTIF('Ranking keys'!D$16:D27,'Ranking keys'!D28)</f>
        <v>9</v>
      </c>
      <c r="E28" s="25">
        <f>'Ranking keys'!E28+COUNTIF('Ranking keys'!E$16:E27,'Ranking keys'!E28)</f>
        <v>12</v>
      </c>
      <c r="F28" s="25">
        <f>'Ranking keys'!F28+COUNTIF('Ranking keys'!F$16:F27,'Ranking keys'!F28)</f>
        <v>12</v>
      </c>
      <c r="G28" s="25">
        <f>'Ranking keys'!G28+COUNTIF('Ranking keys'!G$16:G27,'Ranking keys'!G28)</f>
        <v>12</v>
      </c>
      <c r="H28" s="25">
        <f>'Ranking keys'!H28+COUNTIF('Ranking keys'!H$16:H27,'Ranking keys'!H28)</f>
        <v>12</v>
      </c>
      <c r="I28" s="25">
        <f>'Ranking keys'!I28+COUNTIF('Ranking keys'!I$16:I27,'Ranking keys'!I28)</f>
        <v>12</v>
      </c>
      <c r="J28" s="25">
        <f>'Ranking keys'!J28+COUNTIF('Ranking keys'!J$16:J27,'Ranking keys'!J28)</f>
        <v>12</v>
      </c>
      <c r="K28" s="25">
        <f>'Ranking keys'!K28+COUNTIF('Ranking keys'!K$16:K27,'Ranking keys'!K28)</f>
        <v>12</v>
      </c>
      <c r="L28" s="25">
        <f>'Ranking keys'!L28+COUNTIF('Ranking keys'!L$16:L27,'Ranking keys'!L28)</f>
        <v>13</v>
      </c>
      <c r="M28" s="25">
        <f>'Ranking keys'!M28+COUNTIF('Ranking keys'!M$16:M27,'Ranking keys'!M28)</f>
        <v>13</v>
      </c>
      <c r="N28" s="25">
        <f>'Ranking keys'!N28+COUNTIF('Ranking keys'!N$16:N27,'Ranking keys'!N28)</f>
        <v>13</v>
      </c>
      <c r="O28" s="25">
        <f>'Ranking keys'!O28+COUNTIF('Ranking keys'!O$16:O27,'Ranking keys'!O28)</f>
        <v>13</v>
      </c>
      <c r="P28" s="25">
        <f>'Ranking keys'!P28+COUNTIF('Ranking keys'!P$16:P27,'Ranking keys'!P28)</f>
        <v>13</v>
      </c>
      <c r="Q28" s="25">
        <f>'Ranking keys'!Q28+COUNTIF('Ranking keys'!Q$16:Q27,'Ranking keys'!Q28)</f>
        <v>13</v>
      </c>
      <c r="R28" s="25">
        <f>'Ranking keys'!R28+COUNTIF('Ranking keys'!R$16:R27,'Ranking keys'!R28)</f>
        <v>13</v>
      </c>
      <c r="S28" s="25">
        <f>'Ranking keys'!S28+COUNTIF('Ranking keys'!S$16:S27,'Ranking keys'!S28)</f>
        <v>13</v>
      </c>
      <c r="T28" s="25">
        <f>'Ranking keys'!T28+COUNTIF('Ranking keys'!T$16:T27,'Ranking keys'!T28)</f>
        <v>13</v>
      </c>
      <c r="U28" s="25">
        <f>'Ranking keys'!U28+COUNTIF('Ranking keys'!U$16:U27,'Ranking keys'!U28)</f>
        <v>13</v>
      </c>
      <c r="V28" s="25">
        <f>'Ranking keys'!V28+COUNTIF('Ranking keys'!V$16:V27,'Ranking keys'!V28)</f>
        <v>13</v>
      </c>
      <c r="W28" s="25">
        <f>'Ranking keys'!W28+COUNTIF('Ranking keys'!W$16:W27,'Ranking keys'!W28)</f>
        <v>13</v>
      </c>
      <c r="X28" s="25">
        <f>'Ranking keys'!X28+COUNTIF('Ranking keys'!X$16:X27,'Ranking keys'!X28)</f>
        <v>13</v>
      </c>
      <c r="Y28" s="25">
        <f>'Ranking keys'!Y28+COUNTIF('Ranking keys'!Y$16:Y27,'Ranking keys'!Y28)</f>
        <v>13</v>
      </c>
      <c r="Z28" s="25">
        <f>'Ranking keys'!Z28+COUNTIF('Ranking keys'!Z$16:Z27,'Ranking keys'!Z28)</f>
        <v>13</v>
      </c>
      <c r="AA28" s="25">
        <f>'Ranking keys'!AA28+COUNTIF('Ranking keys'!AA$16:AA27,'Ranking keys'!AA28)</f>
        <v>13</v>
      </c>
      <c r="AB28" s="25">
        <f>'Ranking keys'!AB28+COUNTIF('Ranking keys'!AB$16:AB27,'Ranking keys'!AB28)</f>
        <v>13</v>
      </c>
    </row>
    <row r="29" spans="1:28" x14ac:dyDescent="0.25">
      <c r="A29" s="278"/>
      <c r="B29" s="24" t="str">
        <f>Uitslagen!B29</f>
        <v>TEN DORPE 2</v>
      </c>
      <c r="C29" s="25">
        <f>'Ranking keys'!C29+COUNTIF('Ranking keys'!C$16:C28,'Ranking keys'!C29)</f>
        <v>11</v>
      </c>
      <c r="D29" s="25">
        <f>'Ranking keys'!D29+COUNTIF('Ranking keys'!D$16:D28,'Ranking keys'!D29)</f>
        <v>13</v>
      </c>
      <c r="E29" s="25">
        <f>'Ranking keys'!E29+COUNTIF('Ranking keys'!E$16:E28,'Ranking keys'!E29)</f>
        <v>8</v>
      </c>
      <c r="F29" s="25">
        <f>'Ranking keys'!F29+COUNTIF('Ranking keys'!F$16:F28,'Ranking keys'!F29)</f>
        <v>8</v>
      </c>
      <c r="G29" s="25">
        <f>'Ranking keys'!G29+COUNTIF('Ranking keys'!G$16:G28,'Ranking keys'!G29)</f>
        <v>7</v>
      </c>
      <c r="H29" s="25">
        <f>'Ranking keys'!H29+COUNTIF('Ranking keys'!H$16:H28,'Ranking keys'!H29)</f>
        <v>7</v>
      </c>
      <c r="I29" s="25">
        <f>'Ranking keys'!I29+COUNTIF('Ranking keys'!I$16:I28,'Ranking keys'!I29)</f>
        <v>9</v>
      </c>
      <c r="J29" s="25">
        <f>'Ranking keys'!J29+COUNTIF('Ranking keys'!J$16:J28,'Ranking keys'!J29)</f>
        <v>10</v>
      </c>
      <c r="K29" s="25">
        <f>'Ranking keys'!K29+COUNTIF('Ranking keys'!K$16:K28,'Ranking keys'!K29)</f>
        <v>11</v>
      </c>
      <c r="L29" s="25">
        <f>'Ranking keys'!L29+COUNTIF('Ranking keys'!L$16:L28,'Ranking keys'!L29)</f>
        <v>11</v>
      </c>
      <c r="M29" s="25">
        <f>'Ranking keys'!M29+COUNTIF('Ranking keys'!M$16:M28,'Ranking keys'!M29)</f>
        <v>11</v>
      </c>
      <c r="N29" s="25">
        <f>'Ranking keys'!N29+COUNTIF('Ranking keys'!N$16:N28,'Ranking keys'!N29)</f>
        <v>10</v>
      </c>
      <c r="O29" s="25">
        <f>'Ranking keys'!O29+COUNTIF('Ranking keys'!O$16:O28,'Ranking keys'!O29)</f>
        <v>11</v>
      </c>
      <c r="P29" s="25">
        <f>'Ranking keys'!P29+COUNTIF('Ranking keys'!P$16:P28,'Ranking keys'!P29)</f>
        <v>11</v>
      </c>
      <c r="Q29" s="25">
        <f>'Ranking keys'!Q29+COUNTIF('Ranking keys'!Q$16:Q28,'Ranking keys'!Q29)</f>
        <v>10</v>
      </c>
      <c r="R29" s="25">
        <f>'Ranking keys'!R29+COUNTIF('Ranking keys'!R$16:R28,'Ranking keys'!R29)</f>
        <v>11</v>
      </c>
      <c r="S29" s="25">
        <f>'Ranking keys'!S29+COUNTIF('Ranking keys'!S$16:S28,'Ranking keys'!S29)</f>
        <v>11</v>
      </c>
      <c r="T29" s="25">
        <f>'Ranking keys'!T29+COUNTIF('Ranking keys'!T$16:T28,'Ranking keys'!T29)</f>
        <v>12</v>
      </c>
      <c r="U29" s="25">
        <f>'Ranking keys'!U29+COUNTIF('Ranking keys'!U$16:U28,'Ranking keys'!U29)</f>
        <v>12</v>
      </c>
      <c r="V29" s="25">
        <f>'Ranking keys'!V29+COUNTIF('Ranking keys'!V$16:V28,'Ranking keys'!V29)</f>
        <v>12</v>
      </c>
      <c r="W29" s="25">
        <f>'Ranking keys'!W29+COUNTIF('Ranking keys'!W$16:W28,'Ranking keys'!W29)</f>
        <v>12</v>
      </c>
      <c r="X29" s="25">
        <f>'Ranking keys'!X29+COUNTIF('Ranking keys'!X$16:X28,'Ranking keys'!X29)</f>
        <v>12</v>
      </c>
      <c r="Y29" s="25">
        <f>'Ranking keys'!Y29+COUNTIF('Ranking keys'!Y$16:Y28,'Ranking keys'!Y29)</f>
        <v>12</v>
      </c>
      <c r="Z29" s="25">
        <f>'Ranking keys'!Z29+COUNTIF('Ranking keys'!Z$16:Z28,'Ranking keys'!Z29)</f>
        <v>12</v>
      </c>
      <c r="AA29" s="25">
        <f>'Ranking keys'!AA29+COUNTIF('Ranking keys'!AA$16:AA28,'Ranking keys'!AA29)</f>
        <v>12</v>
      </c>
      <c r="AB29" s="25">
        <f>'Ranking keys'!AB29+COUNTIF('Ranking keys'!AB$16:AB28,'Ranking keys'!AB29)</f>
        <v>11</v>
      </c>
    </row>
    <row r="30" spans="1:28" x14ac:dyDescent="0.2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ht="12.75" customHeight="1" x14ac:dyDescent="0.25">
      <c r="A31" s="278" t="str">
        <f>Uitslagen!A31</f>
        <v>2e Reeks</v>
      </c>
      <c r="B31" s="24" t="str">
        <f>Uitslagen!B31</f>
        <v>BLOCKSKEN</v>
      </c>
      <c r="C31" s="64">
        <f>'Ranking keys'!C31+COUNTIF('Ranking keys'!C$30:C30,'Ranking keys'!C31)</f>
        <v>12</v>
      </c>
      <c r="D31" s="25">
        <f>'Ranking keys'!D31+COUNTIF('Ranking keys'!D$30:D30,'Ranking keys'!D31)</f>
        <v>5</v>
      </c>
      <c r="E31" s="25">
        <f>'Ranking keys'!E31+COUNTIF('Ranking keys'!E$30:E30,'Ranking keys'!E31)</f>
        <v>4</v>
      </c>
      <c r="F31" s="25">
        <f>'Ranking keys'!F31+COUNTIF('Ranking keys'!F$30:F30,'Ranking keys'!F31)</f>
        <v>4</v>
      </c>
      <c r="G31" s="25">
        <f>'Ranking keys'!G31+COUNTIF('Ranking keys'!G$30:G30,'Ranking keys'!G31)</f>
        <v>6</v>
      </c>
      <c r="H31" s="25">
        <f>'Ranking keys'!H31+COUNTIF('Ranking keys'!H$30:H30,'Ranking keys'!H31)</f>
        <v>5</v>
      </c>
      <c r="I31" s="25">
        <f>'Ranking keys'!I31+COUNTIF('Ranking keys'!I$30:I30,'Ranking keys'!I31)</f>
        <v>4</v>
      </c>
      <c r="J31" s="25">
        <f>'Ranking keys'!J31+COUNTIF('Ranking keys'!J$30:J30,'Ranking keys'!J31)</f>
        <v>4</v>
      </c>
      <c r="K31" s="25">
        <f>'Ranking keys'!K31+COUNTIF('Ranking keys'!K$30:K30,'Ranking keys'!K31)</f>
        <v>6</v>
      </c>
      <c r="L31" s="25">
        <f>'Ranking keys'!L31+COUNTIF('Ranking keys'!L$30:L30,'Ranking keys'!L31)</f>
        <v>4</v>
      </c>
      <c r="M31" s="25">
        <f>'Ranking keys'!M31+COUNTIF('Ranking keys'!M$30:M30,'Ranking keys'!M31)</f>
        <v>4</v>
      </c>
      <c r="N31" s="25">
        <f>'Ranking keys'!N31+COUNTIF('Ranking keys'!N$30:N30,'Ranking keys'!N31)</f>
        <v>4</v>
      </c>
      <c r="O31" s="25">
        <f>'Ranking keys'!O31+COUNTIF('Ranking keys'!O$30:O30,'Ranking keys'!O31)</f>
        <v>5</v>
      </c>
      <c r="P31" s="25">
        <f>'Ranking keys'!P31+COUNTIF('Ranking keys'!P$30:P30,'Ranking keys'!P31)</f>
        <v>5</v>
      </c>
      <c r="Q31" s="25">
        <f>'Ranking keys'!Q31+COUNTIF('Ranking keys'!Q$30:Q30,'Ranking keys'!Q31)</f>
        <v>5</v>
      </c>
      <c r="R31" s="25">
        <f>'Ranking keys'!R31+COUNTIF('Ranking keys'!R$30:R30,'Ranking keys'!R31)</f>
        <v>5</v>
      </c>
      <c r="S31" s="25">
        <f>'Ranking keys'!S31+COUNTIF('Ranking keys'!S$30:S30,'Ranking keys'!S31)</f>
        <v>6</v>
      </c>
      <c r="T31" s="25">
        <f>'Ranking keys'!T31+COUNTIF('Ranking keys'!T$30:T30,'Ranking keys'!T31)</f>
        <v>6</v>
      </c>
      <c r="U31" s="25">
        <f>'Ranking keys'!U31+COUNTIF('Ranking keys'!U$30:U30,'Ranking keys'!U31)</f>
        <v>6</v>
      </c>
      <c r="V31" s="25">
        <f>'Ranking keys'!V31+COUNTIF('Ranking keys'!V$30:V30,'Ranking keys'!V31)</f>
        <v>6</v>
      </c>
      <c r="W31" s="25">
        <f>'Ranking keys'!W31+COUNTIF('Ranking keys'!W$30:W30,'Ranking keys'!W31)</f>
        <v>6</v>
      </c>
      <c r="X31" s="25">
        <f>'Ranking keys'!X31+COUNTIF('Ranking keys'!X$30:X30,'Ranking keys'!X31)</f>
        <v>6</v>
      </c>
      <c r="Y31" s="25">
        <f>'Ranking keys'!Y31+COUNTIF('Ranking keys'!Y$30:Y30,'Ranking keys'!Y31)</f>
        <v>6</v>
      </c>
      <c r="Z31" s="25">
        <f>'Ranking keys'!Z31+COUNTIF('Ranking keys'!Z$30:Z30,'Ranking keys'!Z31)</f>
        <v>6</v>
      </c>
      <c r="AA31" s="25">
        <f>'Ranking keys'!AA31+COUNTIF('Ranking keys'!AA$30:AA30,'Ranking keys'!AA31)</f>
        <v>6</v>
      </c>
      <c r="AB31" s="25">
        <f>'Ranking keys'!AB31+COUNTIF('Ranking keys'!AB$30:AB30,'Ranking keys'!AB31)</f>
        <v>6</v>
      </c>
    </row>
    <row r="32" spans="1:28" x14ac:dyDescent="0.25">
      <c r="A32" s="278"/>
      <c r="B32" s="24" t="str">
        <f>Uitslagen!B32</f>
        <v>DE GOLVERS 2</v>
      </c>
      <c r="C32" s="64">
        <f>'Ranking keys'!C32+COUNTIF('Ranking keys'!C$30:C31,'Ranking keys'!C32)</f>
        <v>2</v>
      </c>
      <c r="D32" s="25">
        <f>'Ranking keys'!D32+COUNTIF('Ranking keys'!D$30:D31,'Ranking keys'!D32)</f>
        <v>1</v>
      </c>
      <c r="E32" s="25">
        <f>'Ranking keys'!E32+COUNTIF('Ranking keys'!E$30:E31,'Ranking keys'!E32)</f>
        <v>2</v>
      </c>
      <c r="F32" s="25">
        <f>'Ranking keys'!F32+COUNTIF('Ranking keys'!F$30:F31,'Ranking keys'!F32)</f>
        <v>3</v>
      </c>
      <c r="G32" s="25">
        <f>'Ranking keys'!G32+COUNTIF('Ranking keys'!G$30:G31,'Ranking keys'!G32)</f>
        <v>2</v>
      </c>
      <c r="H32" s="25">
        <f>'Ranking keys'!H32+COUNTIF('Ranking keys'!H$30:H31,'Ranking keys'!H32)</f>
        <v>2</v>
      </c>
      <c r="I32" s="25">
        <f>'Ranking keys'!I32+COUNTIF('Ranking keys'!I$30:I31,'Ranking keys'!I32)</f>
        <v>1</v>
      </c>
      <c r="J32" s="25">
        <f>'Ranking keys'!J32+COUNTIF('Ranking keys'!J$30:J31,'Ranking keys'!J32)</f>
        <v>1</v>
      </c>
      <c r="K32" s="25">
        <f>'Ranking keys'!K32+COUNTIF('Ranking keys'!K$30:K31,'Ranking keys'!K32)</f>
        <v>1</v>
      </c>
      <c r="L32" s="25">
        <f>'Ranking keys'!L32+COUNTIF('Ranking keys'!L$30:L31,'Ranking keys'!L32)</f>
        <v>3</v>
      </c>
      <c r="M32" s="25">
        <f>'Ranking keys'!M32+COUNTIF('Ranking keys'!M$30:M31,'Ranking keys'!M32)</f>
        <v>2</v>
      </c>
      <c r="N32" s="25">
        <f>'Ranking keys'!N32+COUNTIF('Ranking keys'!N$30:N31,'Ranking keys'!N32)</f>
        <v>2</v>
      </c>
      <c r="O32" s="25">
        <f>'Ranking keys'!O32+COUNTIF('Ranking keys'!O$30:O31,'Ranking keys'!O32)</f>
        <v>2</v>
      </c>
      <c r="P32" s="25">
        <f>'Ranking keys'!P32+COUNTIF('Ranking keys'!P$30:P31,'Ranking keys'!P32)</f>
        <v>1</v>
      </c>
      <c r="Q32" s="25">
        <f>'Ranking keys'!Q32+COUNTIF('Ranking keys'!Q$30:Q31,'Ranking keys'!Q32)</f>
        <v>1</v>
      </c>
      <c r="R32" s="25">
        <f>'Ranking keys'!R32+COUNTIF('Ranking keys'!R$30:R31,'Ranking keys'!R32)</f>
        <v>1</v>
      </c>
      <c r="S32" s="25">
        <f>'Ranking keys'!S32+COUNTIF('Ranking keys'!S$30:S31,'Ranking keys'!S32)</f>
        <v>1</v>
      </c>
      <c r="T32" s="25">
        <f>'Ranking keys'!T32+COUNTIF('Ranking keys'!T$30:T31,'Ranking keys'!T32)</f>
        <v>2</v>
      </c>
      <c r="U32" s="25">
        <f>'Ranking keys'!U32+COUNTIF('Ranking keys'!U$30:U31,'Ranking keys'!U32)</f>
        <v>2</v>
      </c>
      <c r="V32" s="25">
        <f>'Ranking keys'!V32+COUNTIF('Ranking keys'!V$30:V31,'Ranking keys'!V32)</f>
        <v>2</v>
      </c>
      <c r="W32" s="25">
        <f>'Ranking keys'!W32+COUNTIF('Ranking keys'!W$30:W31,'Ranking keys'!W32)</f>
        <v>2</v>
      </c>
      <c r="X32" s="25">
        <f>'Ranking keys'!X32+COUNTIF('Ranking keys'!X$30:X31,'Ranking keys'!X32)</f>
        <v>2</v>
      </c>
      <c r="Y32" s="25">
        <f>'Ranking keys'!Y32+COUNTIF('Ranking keys'!Y$30:Y31,'Ranking keys'!Y32)</f>
        <v>2</v>
      </c>
      <c r="Z32" s="25">
        <f>'Ranking keys'!Z32+COUNTIF('Ranking keys'!Z$30:Z31,'Ranking keys'!Z32)</f>
        <v>2</v>
      </c>
      <c r="AA32" s="25">
        <f>'Ranking keys'!AA32+COUNTIF('Ranking keys'!AA$30:AA31,'Ranking keys'!AA32)</f>
        <v>2</v>
      </c>
      <c r="AB32" s="25">
        <f>'Ranking keys'!AB32+COUNTIF('Ranking keys'!AB$30:AB31,'Ranking keys'!AB32)</f>
        <v>2</v>
      </c>
    </row>
    <row r="33" spans="1:28" x14ac:dyDescent="0.25">
      <c r="A33" s="278"/>
      <c r="B33" s="24" t="str">
        <f>Uitslagen!B33</f>
        <v>DE RICO'S</v>
      </c>
      <c r="C33" s="64">
        <f>'Ranking keys'!C33+COUNTIF('Ranking keys'!C$30:C32,'Ranking keys'!C33)</f>
        <v>5</v>
      </c>
      <c r="D33" s="25">
        <f>'Ranking keys'!D33+COUNTIF('Ranking keys'!D$30:D32,'Ranking keys'!D33)</f>
        <v>7</v>
      </c>
      <c r="E33" s="25">
        <f>'Ranking keys'!E33+COUNTIF('Ranking keys'!E$30:E32,'Ranking keys'!E33)</f>
        <v>5</v>
      </c>
      <c r="F33" s="25">
        <f>'Ranking keys'!F33+COUNTIF('Ranking keys'!F$30:F32,'Ranking keys'!F33)</f>
        <v>6</v>
      </c>
      <c r="G33" s="25">
        <f>'Ranking keys'!G33+COUNTIF('Ranking keys'!G$30:G32,'Ranking keys'!G33)</f>
        <v>5</v>
      </c>
      <c r="H33" s="25">
        <f>'Ranking keys'!H33+COUNTIF('Ranking keys'!H$30:H32,'Ranking keys'!H33)</f>
        <v>4</v>
      </c>
      <c r="I33" s="25">
        <f>'Ranking keys'!I33+COUNTIF('Ranking keys'!I$30:I32,'Ranking keys'!I33)</f>
        <v>6</v>
      </c>
      <c r="J33" s="25">
        <f>'Ranking keys'!J33+COUNTIF('Ranking keys'!J$30:J32,'Ranking keys'!J33)</f>
        <v>6</v>
      </c>
      <c r="K33" s="25">
        <f>'Ranking keys'!K33+COUNTIF('Ranking keys'!K$30:K32,'Ranking keys'!K33)</f>
        <v>5</v>
      </c>
      <c r="L33" s="25">
        <f>'Ranking keys'!L33+COUNTIF('Ranking keys'!L$30:L32,'Ranking keys'!L33)</f>
        <v>6</v>
      </c>
      <c r="M33" s="25">
        <f>'Ranking keys'!M33+COUNTIF('Ranking keys'!M$30:M32,'Ranking keys'!M33)</f>
        <v>6</v>
      </c>
      <c r="N33" s="25">
        <f>'Ranking keys'!N33+COUNTIF('Ranking keys'!N$30:N32,'Ranking keys'!N33)</f>
        <v>6</v>
      </c>
      <c r="O33" s="25">
        <f>'Ranking keys'!O33+COUNTIF('Ranking keys'!O$30:O32,'Ranking keys'!O33)</f>
        <v>6</v>
      </c>
      <c r="P33" s="25">
        <f>'Ranking keys'!P33+COUNTIF('Ranking keys'!P$30:P32,'Ranking keys'!P33)</f>
        <v>6</v>
      </c>
      <c r="Q33" s="25">
        <f>'Ranking keys'!Q33+COUNTIF('Ranking keys'!Q$30:Q32,'Ranking keys'!Q33)</f>
        <v>6</v>
      </c>
      <c r="R33" s="25">
        <f>'Ranking keys'!R33+COUNTIF('Ranking keys'!R$30:R32,'Ranking keys'!R33)</f>
        <v>6</v>
      </c>
      <c r="S33" s="25">
        <f>'Ranking keys'!S33+COUNTIF('Ranking keys'!S$30:S32,'Ranking keys'!S33)</f>
        <v>5</v>
      </c>
      <c r="T33" s="25">
        <f>'Ranking keys'!T33+COUNTIF('Ranking keys'!T$30:T32,'Ranking keys'!T33)</f>
        <v>5</v>
      </c>
      <c r="U33" s="25">
        <f>'Ranking keys'!U33+COUNTIF('Ranking keys'!U$30:U32,'Ranking keys'!U33)</f>
        <v>4</v>
      </c>
      <c r="V33" s="25">
        <f>'Ranking keys'!V33+COUNTIF('Ranking keys'!V$30:V32,'Ranking keys'!V33)</f>
        <v>5</v>
      </c>
      <c r="W33" s="25">
        <f>'Ranking keys'!W33+COUNTIF('Ranking keys'!W$30:W32,'Ranking keys'!W33)</f>
        <v>5</v>
      </c>
      <c r="X33" s="25">
        <f>'Ranking keys'!X33+COUNTIF('Ranking keys'!X$30:X32,'Ranking keys'!X33)</f>
        <v>4</v>
      </c>
      <c r="Y33" s="25">
        <f>'Ranking keys'!Y33+COUNTIF('Ranking keys'!Y$30:Y32,'Ranking keys'!Y33)</f>
        <v>4</v>
      </c>
      <c r="Z33" s="25">
        <f>'Ranking keys'!Z33+COUNTIF('Ranking keys'!Z$30:Z32,'Ranking keys'!Z33)</f>
        <v>4</v>
      </c>
      <c r="AA33" s="25">
        <f>'Ranking keys'!AA33+COUNTIF('Ranking keys'!AA$30:AA32,'Ranking keys'!AA33)</f>
        <v>4</v>
      </c>
      <c r="AB33" s="25">
        <f>'Ranking keys'!AB33+COUNTIF('Ranking keys'!AB$30:AB32,'Ranking keys'!AB33)</f>
        <v>5</v>
      </c>
    </row>
    <row r="34" spans="1:28" x14ac:dyDescent="0.25">
      <c r="A34" s="278"/>
      <c r="B34" s="24" t="str">
        <f>Uitslagen!B34</f>
        <v>DE SLOEBERS 2</v>
      </c>
      <c r="C34" s="64">
        <f>'Ranking keys'!C34+COUNTIF('Ranking keys'!C$30:C33,'Ranking keys'!C34)</f>
        <v>1</v>
      </c>
      <c r="D34" s="25">
        <f>'Ranking keys'!D34+COUNTIF('Ranking keys'!D$30:D33,'Ranking keys'!D34)</f>
        <v>3</v>
      </c>
      <c r="E34" s="25">
        <f>'Ranking keys'!E34+COUNTIF('Ranking keys'!E$30:E33,'Ranking keys'!E34)</f>
        <v>3</v>
      </c>
      <c r="F34" s="25">
        <f>'Ranking keys'!F34+COUNTIF('Ranking keys'!F$30:F33,'Ranking keys'!F34)</f>
        <v>5</v>
      </c>
      <c r="G34" s="25">
        <f>'Ranking keys'!G34+COUNTIF('Ranking keys'!G$30:G33,'Ranking keys'!G34)</f>
        <v>3</v>
      </c>
      <c r="H34" s="25">
        <f>'Ranking keys'!H34+COUNTIF('Ranking keys'!H$30:H33,'Ranking keys'!H34)</f>
        <v>6</v>
      </c>
      <c r="I34" s="25">
        <f>'Ranking keys'!I34+COUNTIF('Ranking keys'!I$30:I33,'Ranking keys'!I34)</f>
        <v>5</v>
      </c>
      <c r="J34" s="25">
        <f>'Ranking keys'!J34+COUNTIF('Ranking keys'!J$30:J33,'Ranking keys'!J34)</f>
        <v>5</v>
      </c>
      <c r="K34" s="25">
        <f>'Ranking keys'!K34+COUNTIF('Ranking keys'!K$30:K33,'Ranking keys'!K34)</f>
        <v>4</v>
      </c>
      <c r="L34" s="25">
        <f>'Ranking keys'!L34+COUNTIF('Ranking keys'!L$30:L33,'Ranking keys'!L34)</f>
        <v>5</v>
      </c>
      <c r="M34" s="25">
        <f>'Ranking keys'!M34+COUNTIF('Ranking keys'!M$30:M33,'Ranking keys'!M34)</f>
        <v>5</v>
      </c>
      <c r="N34" s="25">
        <f>'Ranking keys'!N34+COUNTIF('Ranking keys'!N$30:N33,'Ranking keys'!N34)</f>
        <v>5</v>
      </c>
      <c r="O34" s="25">
        <f>'Ranking keys'!O34+COUNTIF('Ranking keys'!O$30:O33,'Ranking keys'!O34)</f>
        <v>4</v>
      </c>
      <c r="P34" s="25">
        <f>'Ranking keys'!P34+COUNTIF('Ranking keys'!P$30:P33,'Ranking keys'!P34)</f>
        <v>4</v>
      </c>
      <c r="Q34" s="25">
        <f>'Ranking keys'!Q34+COUNTIF('Ranking keys'!Q$30:Q33,'Ranking keys'!Q34)</f>
        <v>4</v>
      </c>
      <c r="R34" s="25">
        <f>'Ranking keys'!R34+COUNTIF('Ranking keys'!R$30:R33,'Ranking keys'!R34)</f>
        <v>4</v>
      </c>
      <c r="S34" s="25">
        <f>'Ranking keys'!S34+COUNTIF('Ranking keys'!S$30:S33,'Ranking keys'!S34)</f>
        <v>4</v>
      </c>
      <c r="T34" s="25">
        <f>'Ranking keys'!T34+COUNTIF('Ranking keys'!T$30:T33,'Ranking keys'!T34)</f>
        <v>4</v>
      </c>
      <c r="U34" s="25">
        <f>'Ranking keys'!U34+COUNTIF('Ranking keys'!U$30:U33,'Ranking keys'!U34)</f>
        <v>5</v>
      </c>
      <c r="V34" s="25">
        <f>'Ranking keys'!V34+COUNTIF('Ranking keys'!V$30:V33,'Ranking keys'!V34)</f>
        <v>4</v>
      </c>
      <c r="W34" s="25">
        <f>'Ranking keys'!W34+COUNTIF('Ranking keys'!W$30:W33,'Ranking keys'!W34)</f>
        <v>4</v>
      </c>
      <c r="X34" s="25">
        <f>'Ranking keys'!X34+COUNTIF('Ranking keys'!X$30:X33,'Ranking keys'!X34)</f>
        <v>5</v>
      </c>
      <c r="Y34" s="25">
        <f>'Ranking keys'!Y34+COUNTIF('Ranking keys'!Y$30:Y33,'Ranking keys'!Y34)</f>
        <v>5</v>
      </c>
      <c r="Z34" s="25">
        <f>'Ranking keys'!Z34+COUNTIF('Ranking keys'!Z$30:Z33,'Ranking keys'!Z34)</f>
        <v>5</v>
      </c>
      <c r="AA34" s="25">
        <f>'Ranking keys'!AA34+COUNTIF('Ranking keys'!AA$30:AA33,'Ranking keys'!AA34)</f>
        <v>5</v>
      </c>
      <c r="AB34" s="25">
        <f>'Ranking keys'!AB34+COUNTIF('Ranking keys'!AB$30:AB33,'Ranking keys'!AB34)</f>
        <v>4</v>
      </c>
    </row>
    <row r="35" spans="1:28" x14ac:dyDescent="0.25">
      <c r="A35" s="278"/>
      <c r="B35" s="24" t="str">
        <f>Uitslagen!B35</f>
        <v>DE ZES</v>
      </c>
      <c r="C35" s="64">
        <f>'Ranking keys'!C35+COUNTIF('Ranking keys'!C$30:C34,'Ranking keys'!C35)</f>
        <v>11</v>
      </c>
      <c r="D35" s="25">
        <f>'Ranking keys'!D35+COUNTIF('Ranking keys'!D$30:D34,'Ranking keys'!D35)</f>
        <v>11</v>
      </c>
      <c r="E35" s="25">
        <f>'Ranking keys'!E35+COUNTIF('Ranking keys'!E$30:E34,'Ranking keys'!E35)</f>
        <v>6</v>
      </c>
      <c r="F35" s="25">
        <f>'Ranking keys'!F35+COUNTIF('Ranking keys'!F$30:F34,'Ranking keys'!F35)</f>
        <v>2</v>
      </c>
      <c r="G35" s="25">
        <f>'Ranking keys'!G35+COUNTIF('Ranking keys'!G$30:G34,'Ranking keys'!G35)</f>
        <v>4</v>
      </c>
      <c r="H35" s="25">
        <f>'Ranking keys'!H35+COUNTIF('Ranking keys'!H$30:H34,'Ranking keys'!H35)</f>
        <v>3</v>
      </c>
      <c r="I35" s="25">
        <f>'Ranking keys'!I35+COUNTIF('Ranking keys'!I$30:I34,'Ranking keys'!I35)</f>
        <v>3</v>
      </c>
      <c r="J35" s="25">
        <f>'Ranking keys'!J35+COUNTIF('Ranking keys'!J$30:J34,'Ranking keys'!J35)</f>
        <v>3</v>
      </c>
      <c r="K35" s="25">
        <f>'Ranking keys'!K35+COUNTIF('Ranking keys'!K$30:K34,'Ranking keys'!K35)</f>
        <v>3</v>
      </c>
      <c r="L35" s="25">
        <f>'Ranking keys'!L35+COUNTIF('Ranking keys'!L$30:L34,'Ranking keys'!L35)</f>
        <v>2</v>
      </c>
      <c r="M35" s="25">
        <f>'Ranking keys'!M35+COUNTIF('Ranking keys'!M$30:M34,'Ranking keys'!M35)</f>
        <v>1</v>
      </c>
      <c r="N35" s="25">
        <f>'Ranking keys'!N35+COUNTIF('Ranking keys'!N$30:N34,'Ranking keys'!N35)</f>
        <v>1</v>
      </c>
      <c r="O35" s="25">
        <f>'Ranking keys'!O35+COUNTIF('Ranking keys'!O$30:O34,'Ranking keys'!O35)</f>
        <v>1</v>
      </c>
      <c r="P35" s="25">
        <f>'Ranking keys'!P35+COUNTIF('Ranking keys'!P$30:P34,'Ranking keys'!P35)</f>
        <v>2</v>
      </c>
      <c r="Q35" s="25">
        <f>'Ranking keys'!Q35+COUNTIF('Ranking keys'!Q$30:Q34,'Ranking keys'!Q35)</f>
        <v>2</v>
      </c>
      <c r="R35" s="25">
        <f>'Ranking keys'!R35+COUNTIF('Ranking keys'!R$30:R34,'Ranking keys'!R35)</f>
        <v>2</v>
      </c>
      <c r="S35" s="25">
        <f>'Ranking keys'!S35+COUNTIF('Ranking keys'!S$30:S34,'Ranking keys'!S35)</f>
        <v>2</v>
      </c>
      <c r="T35" s="25">
        <f>'Ranking keys'!T35+COUNTIF('Ranking keys'!T$30:T34,'Ranking keys'!T35)</f>
        <v>1</v>
      </c>
      <c r="U35" s="25">
        <f>'Ranking keys'!U35+COUNTIF('Ranking keys'!U$30:U34,'Ranking keys'!U35)</f>
        <v>1</v>
      </c>
      <c r="V35" s="25">
        <f>'Ranking keys'!V35+COUNTIF('Ranking keys'!V$30:V34,'Ranking keys'!V35)</f>
        <v>1</v>
      </c>
      <c r="W35" s="25">
        <f>'Ranking keys'!W35+COUNTIF('Ranking keys'!W$30:W34,'Ranking keys'!W35)</f>
        <v>1</v>
      </c>
      <c r="X35" s="25">
        <f>'Ranking keys'!X35+COUNTIF('Ranking keys'!X$30:X34,'Ranking keys'!X35)</f>
        <v>1</v>
      </c>
      <c r="Y35" s="25">
        <f>'Ranking keys'!Y35+COUNTIF('Ranking keys'!Y$30:Y34,'Ranking keys'!Y35)</f>
        <v>1</v>
      </c>
      <c r="Z35" s="25">
        <f>'Ranking keys'!Z35+COUNTIF('Ranking keys'!Z$30:Z34,'Ranking keys'!Z35)</f>
        <v>1</v>
      </c>
      <c r="AA35" s="25">
        <f>'Ranking keys'!AA35+COUNTIF('Ranking keys'!AA$30:AA34,'Ranking keys'!AA35)</f>
        <v>1</v>
      </c>
      <c r="AB35" s="25">
        <f>'Ranking keys'!AB35+COUNTIF('Ranking keys'!AB$30:AB34,'Ranking keys'!AB35)</f>
        <v>1</v>
      </c>
    </row>
    <row r="36" spans="1:28" x14ac:dyDescent="0.25">
      <c r="A36" s="278"/>
      <c r="B36" s="24" t="str">
        <f>Uitslagen!B36</f>
        <v>DEN TIGHEL 2</v>
      </c>
      <c r="C36" s="64">
        <f>'Ranking keys'!C36+COUNTIF('Ranking keys'!C$30:C35,'Ranking keys'!C36)</f>
        <v>9</v>
      </c>
      <c r="D36" s="25">
        <f>'Ranking keys'!D36+COUNTIF('Ranking keys'!D$30:D35,'Ranking keys'!D36)</f>
        <v>9</v>
      </c>
      <c r="E36" s="25">
        <f>'Ranking keys'!E36+COUNTIF('Ranking keys'!E$30:E35,'Ranking keys'!E36)</f>
        <v>10</v>
      </c>
      <c r="F36" s="25">
        <f>'Ranking keys'!F36+COUNTIF('Ranking keys'!F$30:F35,'Ranking keys'!F36)</f>
        <v>10</v>
      </c>
      <c r="G36" s="25">
        <f>'Ranking keys'!G36+COUNTIF('Ranking keys'!G$30:G35,'Ranking keys'!G36)</f>
        <v>11</v>
      </c>
      <c r="H36" s="25">
        <f>'Ranking keys'!H36+COUNTIF('Ranking keys'!H$30:H35,'Ranking keys'!H36)</f>
        <v>11</v>
      </c>
      <c r="I36" s="25">
        <f>'Ranking keys'!I36+COUNTIF('Ranking keys'!I$30:I35,'Ranking keys'!I36)</f>
        <v>11</v>
      </c>
      <c r="J36" s="25">
        <f>'Ranking keys'!J36+COUNTIF('Ranking keys'!J$30:J35,'Ranking keys'!J36)</f>
        <v>11</v>
      </c>
      <c r="K36" s="25">
        <f>'Ranking keys'!K36+COUNTIF('Ranking keys'!K$30:K35,'Ranking keys'!K36)</f>
        <v>12</v>
      </c>
      <c r="L36" s="25">
        <f>'Ranking keys'!L36+COUNTIF('Ranking keys'!L$30:L35,'Ranking keys'!L36)</f>
        <v>9</v>
      </c>
      <c r="M36" s="25">
        <f>'Ranking keys'!M36+COUNTIF('Ranking keys'!M$30:M35,'Ranking keys'!M36)</f>
        <v>10</v>
      </c>
      <c r="N36" s="25">
        <f>'Ranking keys'!N36+COUNTIF('Ranking keys'!N$30:N35,'Ranking keys'!N36)</f>
        <v>10</v>
      </c>
      <c r="O36" s="25">
        <f>'Ranking keys'!O36+COUNTIF('Ranking keys'!O$30:O35,'Ranking keys'!O36)</f>
        <v>11</v>
      </c>
      <c r="P36" s="25">
        <f>'Ranking keys'!P36+COUNTIF('Ranking keys'!P$30:P35,'Ranking keys'!P36)</f>
        <v>11</v>
      </c>
      <c r="Q36" s="25">
        <f>'Ranking keys'!Q36+COUNTIF('Ranking keys'!Q$30:Q35,'Ranking keys'!Q36)</f>
        <v>11</v>
      </c>
      <c r="R36" s="25">
        <f>'Ranking keys'!R36+COUNTIF('Ranking keys'!R$30:R35,'Ranking keys'!R36)</f>
        <v>11</v>
      </c>
      <c r="S36" s="25">
        <f>'Ranking keys'!S36+COUNTIF('Ranking keys'!S$30:S35,'Ranking keys'!S36)</f>
        <v>11</v>
      </c>
      <c r="T36" s="25">
        <f>'Ranking keys'!T36+COUNTIF('Ranking keys'!T$30:T35,'Ranking keys'!T36)</f>
        <v>11</v>
      </c>
      <c r="U36" s="25">
        <f>'Ranking keys'!U36+COUNTIF('Ranking keys'!U$30:U35,'Ranking keys'!U36)</f>
        <v>11</v>
      </c>
      <c r="V36" s="25">
        <f>'Ranking keys'!V36+COUNTIF('Ranking keys'!V$30:V35,'Ranking keys'!V36)</f>
        <v>11</v>
      </c>
      <c r="W36" s="25">
        <f>'Ranking keys'!W36+COUNTIF('Ranking keys'!W$30:W35,'Ranking keys'!W36)</f>
        <v>11</v>
      </c>
      <c r="X36" s="25">
        <f>'Ranking keys'!X36+COUNTIF('Ranking keys'!X$30:X35,'Ranking keys'!X36)</f>
        <v>11</v>
      </c>
      <c r="Y36" s="25">
        <f>'Ranking keys'!Y36+COUNTIF('Ranking keys'!Y$30:Y35,'Ranking keys'!Y36)</f>
        <v>11</v>
      </c>
      <c r="Z36" s="25">
        <f>'Ranking keys'!Z36+COUNTIF('Ranking keys'!Z$30:Z35,'Ranking keys'!Z36)</f>
        <v>11</v>
      </c>
      <c r="AA36" s="25">
        <f>'Ranking keys'!AA36+COUNTIF('Ranking keys'!AA$30:AA35,'Ranking keys'!AA36)</f>
        <v>11</v>
      </c>
      <c r="AB36" s="25">
        <f>'Ranking keys'!AB36+COUNTIF('Ranking keys'!AB$30:AB35,'Ranking keys'!AB36)</f>
        <v>11</v>
      </c>
    </row>
    <row r="37" spans="1:28" x14ac:dyDescent="0.25">
      <c r="A37" s="278"/>
      <c r="B37" s="24" t="str">
        <f>Uitslagen!B37</f>
        <v>HET ZANDHOF 2</v>
      </c>
      <c r="C37" s="25">
        <f>'Ranking keys'!C37+COUNTIF('Ranking keys'!C$30:C36,'Ranking keys'!C37)</f>
        <v>6</v>
      </c>
      <c r="D37" s="25">
        <f>'Ranking keys'!D37+COUNTIF('Ranking keys'!D$30:D36,'Ranking keys'!D37)</f>
        <v>12</v>
      </c>
      <c r="E37" s="25">
        <f>'Ranking keys'!E37+COUNTIF('Ranking keys'!E$30:E36,'Ranking keys'!E37)</f>
        <v>11</v>
      </c>
      <c r="F37" s="25">
        <f>'Ranking keys'!F37+COUNTIF('Ranking keys'!F$30:F36,'Ranking keys'!F37)</f>
        <v>11</v>
      </c>
      <c r="G37" s="25">
        <f>'Ranking keys'!G37+COUNTIF('Ranking keys'!G$30:G36,'Ranking keys'!G37)</f>
        <v>7</v>
      </c>
      <c r="H37" s="25">
        <f>'Ranking keys'!H37+COUNTIF('Ranking keys'!H$30:H36,'Ranking keys'!H37)</f>
        <v>9</v>
      </c>
      <c r="I37" s="25">
        <f>'Ranking keys'!I37+COUNTIF('Ranking keys'!I$30:I36,'Ranking keys'!I37)</f>
        <v>8</v>
      </c>
      <c r="J37" s="25">
        <f>'Ranking keys'!J37+COUNTIF('Ranking keys'!J$30:J36,'Ranking keys'!J37)</f>
        <v>8</v>
      </c>
      <c r="K37" s="25">
        <f>'Ranking keys'!K37+COUNTIF('Ranking keys'!K$30:K36,'Ranking keys'!K37)</f>
        <v>8</v>
      </c>
      <c r="L37" s="25">
        <f>'Ranking keys'!L37+COUNTIF('Ranking keys'!L$30:L36,'Ranking keys'!L37)</f>
        <v>7</v>
      </c>
      <c r="M37" s="25">
        <f>'Ranking keys'!M37+COUNTIF('Ranking keys'!M$30:M36,'Ranking keys'!M37)</f>
        <v>8</v>
      </c>
      <c r="N37" s="25">
        <f>'Ranking keys'!N37+COUNTIF('Ranking keys'!N$30:N36,'Ranking keys'!N37)</f>
        <v>8</v>
      </c>
      <c r="O37" s="25">
        <f>'Ranking keys'!O37+COUNTIF('Ranking keys'!O$30:O36,'Ranking keys'!O37)</f>
        <v>9</v>
      </c>
      <c r="P37" s="25">
        <f>'Ranking keys'!P37+COUNTIF('Ranking keys'!P$30:P36,'Ranking keys'!P37)</f>
        <v>10</v>
      </c>
      <c r="Q37" s="25">
        <f>'Ranking keys'!Q37+COUNTIF('Ranking keys'!Q$30:Q36,'Ranking keys'!Q37)</f>
        <v>9</v>
      </c>
      <c r="R37" s="25">
        <f>'Ranking keys'!R37+COUNTIF('Ranking keys'!R$30:R36,'Ranking keys'!R37)</f>
        <v>10</v>
      </c>
      <c r="S37" s="25">
        <f>'Ranking keys'!S37+COUNTIF('Ranking keys'!S$30:S36,'Ranking keys'!S37)</f>
        <v>10</v>
      </c>
      <c r="T37" s="25">
        <f>'Ranking keys'!T37+COUNTIF('Ranking keys'!T$30:T36,'Ranking keys'!T37)</f>
        <v>8</v>
      </c>
      <c r="U37" s="25">
        <f>'Ranking keys'!U37+COUNTIF('Ranking keys'!U$30:U36,'Ranking keys'!U37)</f>
        <v>9</v>
      </c>
      <c r="V37" s="25">
        <f>'Ranking keys'!V37+COUNTIF('Ranking keys'!V$30:V36,'Ranking keys'!V37)</f>
        <v>8</v>
      </c>
      <c r="W37" s="25">
        <f>'Ranking keys'!W37+COUNTIF('Ranking keys'!W$30:W36,'Ranking keys'!W37)</f>
        <v>8</v>
      </c>
      <c r="X37" s="25">
        <f>'Ranking keys'!X37+COUNTIF('Ranking keys'!X$30:X36,'Ranking keys'!X37)</f>
        <v>8</v>
      </c>
      <c r="Y37" s="25">
        <f>'Ranking keys'!Y37+COUNTIF('Ranking keys'!Y$30:Y36,'Ranking keys'!Y37)</f>
        <v>8</v>
      </c>
      <c r="Z37" s="25">
        <f>'Ranking keys'!Z37+COUNTIF('Ranking keys'!Z$30:Z36,'Ranking keys'!Z37)</f>
        <v>8</v>
      </c>
      <c r="AA37" s="25">
        <f>'Ranking keys'!AA37+COUNTIF('Ranking keys'!AA$30:AA36,'Ranking keys'!AA37)</f>
        <v>8</v>
      </c>
      <c r="AB37" s="25">
        <f>'Ranking keys'!AB37+COUNTIF('Ranking keys'!AB$30:AB36,'Ranking keys'!AB37)</f>
        <v>8</v>
      </c>
    </row>
    <row r="38" spans="1:28" x14ac:dyDescent="0.25">
      <c r="A38" s="278"/>
      <c r="B38" s="24" t="str">
        <f>Uitslagen!B38</f>
        <v>KALFORT SPORTIF 4</v>
      </c>
      <c r="C38" s="25">
        <f>'Ranking keys'!C38+COUNTIF('Ranking keys'!C$30:C37,'Ranking keys'!C38)</f>
        <v>7</v>
      </c>
      <c r="D38" s="25">
        <f>'Ranking keys'!D38+COUNTIF('Ranking keys'!D$30:D37,'Ranking keys'!D38)</f>
        <v>8</v>
      </c>
      <c r="E38" s="25">
        <f>'Ranking keys'!E38+COUNTIF('Ranking keys'!E$30:E37,'Ranking keys'!E38)</f>
        <v>8</v>
      </c>
      <c r="F38" s="25">
        <f>'Ranking keys'!F38+COUNTIF('Ranking keys'!F$30:F37,'Ranking keys'!F38)</f>
        <v>8</v>
      </c>
      <c r="G38" s="25">
        <f>'Ranking keys'!G38+COUNTIF('Ranking keys'!G$30:G37,'Ranking keys'!G38)</f>
        <v>9</v>
      </c>
      <c r="H38" s="25">
        <f>'Ranking keys'!H38+COUNTIF('Ranking keys'!H$30:H37,'Ranking keys'!H38)</f>
        <v>8</v>
      </c>
      <c r="I38" s="25">
        <f>'Ranking keys'!I38+COUNTIF('Ranking keys'!I$30:I37,'Ranking keys'!I38)</f>
        <v>7</v>
      </c>
      <c r="J38" s="25">
        <f>'Ranking keys'!J38+COUNTIF('Ranking keys'!J$30:J37,'Ranking keys'!J38)</f>
        <v>7</v>
      </c>
      <c r="K38" s="25">
        <f>'Ranking keys'!K38+COUNTIF('Ranking keys'!K$30:K37,'Ranking keys'!K38)</f>
        <v>7</v>
      </c>
      <c r="L38" s="25">
        <f>'Ranking keys'!L38+COUNTIF('Ranking keys'!L$30:L37,'Ranking keys'!L38)</f>
        <v>10</v>
      </c>
      <c r="M38" s="25">
        <f>'Ranking keys'!M38+COUNTIF('Ranking keys'!M$30:M37,'Ranking keys'!M38)</f>
        <v>7</v>
      </c>
      <c r="N38" s="25">
        <f>'Ranking keys'!N38+COUNTIF('Ranking keys'!N$30:N37,'Ranking keys'!N38)</f>
        <v>9</v>
      </c>
      <c r="O38" s="25">
        <f>'Ranking keys'!O38+COUNTIF('Ranking keys'!O$30:O37,'Ranking keys'!O38)</f>
        <v>10</v>
      </c>
      <c r="P38" s="25">
        <f>'Ranking keys'!P38+COUNTIF('Ranking keys'!P$30:P37,'Ranking keys'!P38)</f>
        <v>9</v>
      </c>
      <c r="Q38" s="25">
        <f>'Ranking keys'!Q38+COUNTIF('Ranking keys'!Q$30:Q37,'Ranking keys'!Q38)</f>
        <v>10</v>
      </c>
      <c r="R38" s="25">
        <f>'Ranking keys'!R38+COUNTIF('Ranking keys'!R$30:R37,'Ranking keys'!R38)</f>
        <v>9</v>
      </c>
      <c r="S38" s="25">
        <f>'Ranking keys'!S38+COUNTIF('Ranking keys'!S$30:S37,'Ranking keys'!S38)</f>
        <v>7</v>
      </c>
      <c r="T38" s="25">
        <f>'Ranking keys'!T38+COUNTIF('Ranking keys'!T$30:T37,'Ranking keys'!T38)</f>
        <v>7</v>
      </c>
      <c r="U38" s="25">
        <f>'Ranking keys'!U38+COUNTIF('Ranking keys'!U$30:U37,'Ranking keys'!U38)</f>
        <v>7</v>
      </c>
      <c r="V38" s="25">
        <f>'Ranking keys'!V38+COUNTIF('Ranking keys'!V$30:V37,'Ranking keys'!V38)</f>
        <v>7</v>
      </c>
      <c r="W38" s="25">
        <f>'Ranking keys'!W38+COUNTIF('Ranking keys'!W$30:W37,'Ranking keys'!W38)</f>
        <v>7</v>
      </c>
      <c r="X38" s="25">
        <f>'Ranking keys'!X38+COUNTIF('Ranking keys'!X$30:X37,'Ranking keys'!X38)</f>
        <v>7</v>
      </c>
      <c r="Y38" s="25">
        <f>'Ranking keys'!Y38+COUNTIF('Ranking keys'!Y$30:Y37,'Ranking keys'!Y38)</f>
        <v>7</v>
      </c>
      <c r="Z38" s="25">
        <f>'Ranking keys'!Z38+COUNTIF('Ranking keys'!Z$30:Z37,'Ranking keys'!Z38)</f>
        <v>7</v>
      </c>
      <c r="AA38" s="25">
        <f>'Ranking keys'!AA38+COUNTIF('Ranking keys'!AA$30:AA37,'Ranking keys'!AA38)</f>
        <v>7</v>
      </c>
      <c r="AB38" s="25">
        <f>'Ranking keys'!AB38+COUNTIF('Ranking keys'!AB$30:AB37,'Ranking keys'!AB38)</f>
        <v>7</v>
      </c>
    </row>
    <row r="39" spans="1:28" x14ac:dyDescent="0.25">
      <c r="A39" s="278"/>
      <c r="B39" s="24" t="str">
        <f>Uitslagen!B39</f>
        <v>ONDER DEN TOREN</v>
      </c>
      <c r="C39" s="25">
        <f>'Ranking keys'!C39+COUNTIF('Ranking keys'!C$30:C38,'Ranking keys'!C39)</f>
        <v>3</v>
      </c>
      <c r="D39" s="25">
        <f>'Ranking keys'!D39+COUNTIF('Ranking keys'!D$30:D38,'Ranking keys'!D39)</f>
        <v>6</v>
      </c>
      <c r="E39" s="25">
        <f>'Ranking keys'!E39+COUNTIF('Ranking keys'!E$30:E38,'Ranking keys'!E39)</f>
        <v>7</v>
      </c>
      <c r="F39" s="25">
        <f>'Ranking keys'!F39+COUNTIF('Ranking keys'!F$30:F38,'Ranking keys'!F39)</f>
        <v>7</v>
      </c>
      <c r="G39" s="25">
        <f>'Ranking keys'!G39+COUNTIF('Ranking keys'!G$30:G38,'Ranking keys'!G39)</f>
        <v>8</v>
      </c>
      <c r="H39" s="25">
        <f>'Ranking keys'!H39+COUNTIF('Ranking keys'!H$30:H38,'Ranking keys'!H39)</f>
        <v>7</v>
      </c>
      <c r="I39" s="25">
        <f>'Ranking keys'!I39+COUNTIF('Ranking keys'!I$30:I38,'Ranking keys'!I39)</f>
        <v>9</v>
      </c>
      <c r="J39" s="25">
        <f>'Ranking keys'!J39+COUNTIF('Ranking keys'!J$30:J38,'Ranking keys'!J39)</f>
        <v>9</v>
      </c>
      <c r="K39" s="25">
        <f>'Ranking keys'!K39+COUNTIF('Ranking keys'!K$30:K38,'Ranking keys'!K39)</f>
        <v>10</v>
      </c>
      <c r="L39" s="25">
        <f>'Ranking keys'!L39+COUNTIF('Ranking keys'!L$30:L38,'Ranking keys'!L39)</f>
        <v>8</v>
      </c>
      <c r="M39" s="25">
        <f>'Ranking keys'!M39+COUNTIF('Ranking keys'!M$30:M38,'Ranking keys'!M39)</f>
        <v>9</v>
      </c>
      <c r="N39" s="25">
        <f>'Ranking keys'!N39+COUNTIF('Ranking keys'!N$30:N38,'Ranking keys'!N39)</f>
        <v>7</v>
      </c>
      <c r="O39" s="25">
        <f>'Ranking keys'!O39+COUNTIF('Ranking keys'!O$30:O38,'Ranking keys'!O39)</f>
        <v>7</v>
      </c>
      <c r="P39" s="25">
        <f>'Ranking keys'!P39+COUNTIF('Ranking keys'!P$30:P38,'Ranking keys'!P39)</f>
        <v>7</v>
      </c>
      <c r="Q39" s="25">
        <f>'Ranking keys'!Q39+COUNTIF('Ranking keys'!Q$30:Q38,'Ranking keys'!Q39)</f>
        <v>8</v>
      </c>
      <c r="R39" s="25">
        <f>'Ranking keys'!R39+COUNTIF('Ranking keys'!R$30:R38,'Ranking keys'!R39)</f>
        <v>8</v>
      </c>
      <c r="S39" s="25">
        <f>'Ranking keys'!S39+COUNTIF('Ranking keys'!S$30:S38,'Ranking keys'!S39)</f>
        <v>9</v>
      </c>
      <c r="T39" s="25">
        <f>'Ranking keys'!T39+COUNTIF('Ranking keys'!T$30:T38,'Ranking keys'!T39)</f>
        <v>10</v>
      </c>
      <c r="U39" s="25">
        <f>'Ranking keys'!U39+COUNTIF('Ranking keys'!U$30:U38,'Ranking keys'!U39)</f>
        <v>8</v>
      </c>
      <c r="V39" s="25">
        <f>'Ranking keys'!V39+COUNTIF('Ranking keys'!V$30:V38,'Ranking keys'!V39)</f>
        <v>9</v>
      </c>
      <c r="W39" s="25">
        <f>'Ranking keys'!W39+COUNTIF('Ranking keys'!W$30:W38,'Ranking keys'!W39)</f>
        <v>9</v>
      </c>
      <c r="X39" s="25">
        <f>'Ranking keys'!X39+COUNTIF('Ranking keys'!X$30:X38,'Ranking keys'!X39)</f>
        <v>10</v>
      </c>
      <c r="Y39" s="25">
        <f>'Ranking keys'!Y39+COUNTIF('Ranking keys'!Y$30:Y38,'Ranking keys'!Y39)</f>
        <v>9</v>
      </c>
      <c r="Z39" s="25">
        <f>'Ranking keys'!Z39+COUNTIF('Ranking keys'!Z$30:Z38,'Ranking keys'!Z39)</f>
        <v>9</v>
      </c>
      <c r="AA39" s="25">
        <f>'Ranking keys'!AA39+COUNTIF('Ranking keys'!AA$30:AA38,'Ranking keys'!AA39)</f>
        <v>9</v>
      </c>
      <c r="AB39" s="25">
        <f>'Ranking keys'!AB39+COUNTIF('Ranking keys'!AB$30:AB38,'Ranking keys'!AB39)</f>
        <v>9</v>
      </c>
    </row>
    <row r="40" spans="1:28" x14ac:dyDescent="0.25">
      <c r="A40" s="278"/>
      <c r="B40" s="24" t="str">
        <f>Uitslagen!B40</f>
        <v>PLAZA 2</v>
      </c>
      <c r="C40" s="25">
        <f>'Ranking keys'!C40+COUNTIF('Ranking keys'!C$30:C39,'Ranking keys'!C40)</f>
        <v>4</v>
      </c>
      <c r="D40" s="25">
        <f>'Ranking keys'!D40+COUNTIF('Ranking keys'!D$30:D39,'Ranking keys'!D40)</f>
        <v>2</v>
      </c>
      <c r="E40" s="25">
        <f>'Ranking keys'!E40+COUNTIF('Ranking keys'!E$30:E39,'Ranking keys'!E40)</f>
        <v>1</v>
      </c>
      <c r="F40" s="25">
        <f>'Ranking keys'!F40+COUNTIF('Ranking keys'!F$30:F39,'Ranking keys'!F40)</f>
        <v>1</v>
      </c>
      <c r="G40" s="25">
        <f>'Ranking keys'!G40+COUNTIF('Ranking keys'!G$30:G39,'Ranking keys'!G40)</f>
        <v>1</v>
      </c>
      <c r="H40" s="25">
        <f>'Ranking keys'!H40+COUNTIF('Ranking keys'!H$30:H39,'Ranking keys'!H40)</f>
        <v>1</v>
      </c>
      <c r="I40" s="25">
        <f>'Ranking keys'!I40+COUNTIF('Ranking keys'!I$30:I39,'Ranking keys'!I40)</f>
        <v>2</v>
      </c>
      <c r="J40" s="25">
        <f>'Ranking keys'!J40+COUNTIF('Ranking keys'!J$30:J39,'Ranking keys'!J40)</f>
        <v>2</v>
      </c>
      <c r="K40" s="25">
        <f>'Ranking keys'!K40+COUNTIF('Ranking keys'!K$30:K39,'Ranking keys'!K40)</f>
        <v>2</v>
      </c>
      <c r="L40" s="25">
        <f>'Ranking keys'!L40+COUNTIF('Ranking keys'!L$30:L39,'Ranking keys'!L40)</f>
        <v>1</v>
      </c>
      <c r="M40" s="25">
        <f>'Ranking keys'!M40+COUNTIF('Ranking keys'!M$30:M39,'Ranking keys'!M40)</f>
        <v>3</v>
      </c>
      <c r="N40" s="25">
        <f>'Ranking keys'!N40+COUNTIF('Ranking keys'!N$30:N39,'Ranking keys'!N40)</f>
        <v>3</v>
      </c>
      <c r="O40" s="25">
        <f>'Ranking keys'!O40+COUNTIF('Ranking keys'!O$30:O39,'Ranking keys'!O40)</f>
        <v>3</v>
      </c>
      <c r="P40" s="25">
        <f>'Ranking keys'!P40+COUNTIF('Ranking keys'!P$30:P39,'Ranking keys'!P40)</f>
        <v>3</v>
      </c>
      <c r="Q40" s="25">
        <f>'Ranking keys'!Q40+COUNTIF('Ranking keys'!Q$30:Q39,'Ranking keys'!Q40)</f>
        <v>3</v>
      </c>
      <c r="R40" s="25">
        <f>'Ranking keys'!R40+COUNTIF('Ranking keys'!R$30:R39,'Ranking keys'!R40)</f>
        <v>3</v>
      </c>
      <c r="S40" s="25">
        <f>'Ranking keys'!S40+COUNTIF('Ranking keys'!S$30:S39,'Ranking keys'!S40)</f>
        <v>3</v>
      </c>
      <c r="T40" s="25">
        <f>'Ranking keys'!T40+COUNTIF('Ranking keys'!T$30:T39,'Ranking keys'!T40)</f>
        <v>3</v>
      </c>
      <c r="U40" s="25">
        <f>'Ranking keys'!U40+COUNTIF('Ranking keys'!U$30:U39,'Ranking keys'!U40)</f>
        <v>3</v>
      </c>
      <c r="V40" s="25">
        <f>'Ranking keys'!V40+COUNTIF('Ranking keys'!V$30:V39,'Ranking keys'!V40)</f>
        <v>3</v>
      </c>
      <c r="W40" s="25">
        <f>'Ranking keys'!W40+COUNTIF('Ranking keys'!W$30:W39,'Ranking keys'!W40)</f>
        <v>3</v>
      </c>
      <c r="X40" s="25">
        <f>'Ranking keys'!X40+COUNTIF('Ranking keys'!X$30:X39,'Ranking keys'!X40)</f>
        <v>3</v>
      </c>
      <c r="Y40" s="25">
        <f>'Ranking keys'!Y40+COUNTIF('Ranking keys'!Y$30:Y39,'Ranking keys'!Y40)</f>
        <v>3</v>
      </c>
      <c r="Z40" s="25">
        <f>'Ranking keys'!Z40+COUNTIF('Ranking keys'!Z$30:Z39,'Ranking keys'!Z40)</f>
        <v>3</v>
      </c>
      <c r="AA40" s="25">
        <f>'Ranking keys'!AA40+COUNTIF('Ranking keys'!AA$30:AA39,'Ranking keys'!AA40)</f>
        <v>3</v>
      </c>
      <c r="AB40" s="25">
        <f>'Ranking keys'!AB40+COUNTIF('Ranking keys'!AB$30:AB39,'Ranking keys'!AB40)</f>
        <v>3</v>
      </c>
    </row>
    <row r="41" spans="1:28" x14ac:dyDescent="0.25">
      <c r="A41" s="278"/>
      <c r="B41" s="24" t="str">
        <f>Uitslagen!B41</f>
        <v>SPORTIFKE 2</v>
      </c>
      <c r="C41" s="25">
        <f>'Ranking keys'!C41+COUNTIF('Ranking keys'!C$30:C40,'Ranking keys'!C41)</f>
        <v>8</v>
      </c>
      <c r="D41" s="25">
        <f>'Ranking keys'!D41+COUNTIF('Ranking keys'!D$30:D40,'Ranking keys'!D41)</f>
        <v>10</v>
      </c>
      <c r="E41" s="25">
        <f>'Ranking keys'!E41+COUNTIF('Ranking keys'!E$30:E40,'Ranking keys'!E41)</f>
        <v>12</v>
      </c>
      <c r="F41" s="25">
        <f>'Ranking keys'!F41+COUNTIF('Ranking keys'!F$30:F40,'Ranking keys'!F41)</f>
        <v>12</v>
      </c>
      <c r="G41" s="25">
        <f>'Ranking keys'!G41+COUNTIF('Ranking keys'!G$30:G40,'Ranking keys'!G41)</f>
        <v>12</v>
      </c>
      <c r="H41" s="25">
        <f>'Ranking keys'!H41+COUNTIF('Ranking keys'!H$30:H40,'Ranking keys'!H41)</f>
        <v>12</v>
      </c>
      <c r="I41" s="25">
        <f>'Ranking keys'!I41+COUNTIF('Ranking keys'!I$30:I40,'Ranking keys'!I41)</f>
        <v>12</v>
      </c>
      <c r="J41" s="25">
        <f>'Ranking keys'!J41+COUNTIF('Ranking keys'!J$30:J40,'Ranking keys'!J41)</f>
        <v>12</v>
      </c>
      <c r="K41" s="25">
        <f>'Ranking keys'!K41+COUNTIF('Ranking keys'!K$30:K40,'Ranking keys'!K41)</f>
        <v>9</v>
      </c>
      <c r="L41" s="25">
        <f>'Ranking keys'!L41+COUNTIF('Ranking keys'!L$30:L40,'Ranking keys'!L41)</f>
        <v>11</v>
      </c>
      <c r="M41" s="25">
        <f>'Ranking keys'!M41+COUNTIF('Ranking keys'!M$30:M40,'Ranking keys'!M41)</f>
        <v>11</v>
      </c>
      <c r="N41" s="25">
        <f>'Ranking keys'!N41+COUNTIF('Ranking keys'!N$30:N40,'Ranking keys'!N41)</f>
        <v>11</v>
      </c>
      <c r="O41" s="25">
        <f>'Ranking keys'!O41+COUNTIF('Ranking keys'!O$30:O40,'Ranking keys'!O41)</f>
        <v>8</v>
      </c>
      <c r="P41" s="25">
        <f>'Ranking keys'!P41+COUNTIF('Ranking keys'!P$30:P40,'Ranking keys'!P41)</f>
        <v>8</v>
      </c>
      <c r="Q41" s="25">
        <f>'Ranking keys'!Q41+COUNTIF('Ranking keys'!Q$30:Q40,'Ranking keys'!Q41)</f>
        <v>7</v>
      </c>
      <c r="R41" s="25">
        <f>'Ranking keys'!R41+COUNTIF('Ranking keys'!R$30:R40,'Ranking keys'!R41)</f>
        <v>7</v>
      </c>
      <c r="S41" s="25">
        <f>'Ranking keys'!S41+COUNTIF('Ranking keys'!S$30:S40,'Ranking keys'!S41)</f>
        <v>8</v>
      </c>
      <c r="T41" s="25">
        <f>'Ranking keys'!T41+COUNTIF('Ranking keys'!T$30:T40,'Ranking keys'!T41)</f>
        <v>9</v>
      </c>
      <c r="U41" s="25">
        <f>'Ranking keys'!U41+COUNTIF('Ranking keys'!U$30:U40,'Ranking keys'!U41)</f>
        <v>10</v>
      </c>
      <c r="V41" s="25">
        <f>'Ranking keys'!V41+COUNTIF('Ranking keys'!V$30:V40,'Ranking keys'!V41)</f>
        <v>10</v>
      </c>
      <c r="W41" s="25">
        <f>'Ranking keys'!W41+COUNTIF('Ranking keys'!W$30:W40,'Ranking keys'!W41)</f>
        <v>10</v>
      </c>
      <c r="X41" s="25">
        <f>'Ranking keys'!X41+COUNTIF('Ranking keys'!X$30:X40,'Ranking keys'!X41)</f>
        <v>9</v>
      </c>
      <c r="Y41" s="25">
        <f>'Ranking keys'!Y41+COUNTIF('Ranking keys'!Y$30:Y40,'Ranking keys'!Y41)</f>
        <v>10</v>
      </c>
      <c r="Z41" s="25">
        <f>'Ranking keys'!Z41+COUNTIF('Ranking keys'!Z$30:Z40,'Ranking keys'!Z41)</f>
        <v>10</v>
      </c>
      <c r="AA41" s="25">
        <f>'Ranking keys'!AA41+COUNTIF('Ranking keys'!AA$30:AA40,'Ranking keys'!AA41)</f>
        <v>10</v>
      </c>
      <c r="AB41" s="25">
        <f>'Ranking keys'!AB41+COUNTIF('Ranking keys'!AB$30:AB40,'Ranking keys'!AB41)</f>
        <v>10</v>
      </c>
    </row>
    <row r="42" spans="1:28" x14ac:dyDescent="0.25">
      <c r="A42" s="278"/>
      <c r="B42" s="24" t="str">
        <f>Uitslagen!B42</f>
        <v>TEN DORPE 3</v>
      </c>
      <c r="C42" s="25">
        <f>'Ranking keys'!C42+COUNTIF('Ranking keys'!C$30:C41,'Ranking keys'!C42)</f>
        <v>10</v>
      </c>
      <c r="D42" s="25">
        <f>'Ranking keys'!D42+COUNTIF('Ranking keys'!D$30:D41,'Ranking keys'!D42)</f>
        <v>4</v>
      </c>
      <c r="E42" s="25">
        <f>'Ranking keys'!E42+COUNTIF('Ranking keys'!E$30:E41,'Ranking keys'!E42)</f>
        <v>9</v>
      </c>
      <c r="F42" s="25">
        <f>'Ranking keys'!F42+COUNTIF('Ranking keys'!F$30:F41,'Ranking keys'!F42)</f>
        <v>9</v>
      </c>
      <c r="G42" s="25">
        <f>'Ranking keys'!G42+COUNTIF('Ranking keys'!G$30:G41,'Ranking keys'!G42)</f>
        <v>10</v>
      </c>
      <c r="H42" s="25">
        <f>'Ranking keys'!H42+COUNTIF('Ranking keys'!H$30:H41,'Ranking keys'!H42)</f>
        <v>10</v>
      </c>
      <c r="I42" s="25">
        <f>'Ranking keys'!I42+COUNTIF('Ranking keys'!I$30:I41,'Ranking keys'!I42)</f>
        <v>10</v>
      </c>
      <c r="J42" s="25">
        <f>'Ranking keys'!J42+COUNTIF('Ranking keys'!J$30:J41,'Ranking keys'!J42)</f>
        <v>10</v>
      </c>
      <c r="K42" s="25">
        <f>'Ranking keys'!K42+COUNTIF('Ranking keys'!K$30:K41,'Ranking keys'!K42)</f>
        <v>11</v>
      </c>
      <c r="L42" s="25">
        <f>'Ranking keys'!L42+COUNTIF('Ranking keys'!L$30:L41,'Ranking keys'!L42)</f>
        <v>12</v>
      </c>
      <c r="M42" s="25">
        <f>'Ranking keys'!M42+COUNTIF('Ranking keys'!M$30:M41,'Ranking keys'!M42)</f>
        <v>12</v>
      </c>
      <c r="N42" s="25">
        <f>'Ranking keys'!N42+COUNTIF('Ranking keys'!N$30:N41,'Ranking keys'!N42)</f>
        <v>12</v>
      </c>
      <c r="O42" s="25">
        <f>'Ranking keys'!O42+COUNTIF('Ranking keys'!O$30:O41,'Ranking keys'!O42)</f>
        <v>12</v>
      </c>
      <c r="P42" s="25">
        <f>'Ranking keys'!P42+COUNTIF('Ranking keys'!P$30:P41,'Ranking keys'!P42)</f>
        <v>12</v>
      </c>
      <c r="Q42" s="25">
        <f>'Ranking keys'!Q42+COUNTIF('Ranking keys'!Q$30:Q41,'Ranking keys'!Q42)</f>
        <v>12</v>
      </c>
      <c r="R42" s="25">
        <f>'Ranking keys'!R42+COUNTIF('Ranking keys'!R$30:R41,'Ranking keys'!R42)</f>
        <v>12</v>
      </c>
      <c r="S42" s="25">
        <f>'Ranking keys'!S42+COUNTIF('Ranking keys'!S$30:S41,'Ranking keys'!S42)</f>
        <v>12</v>
      </c>
      <c r="T42" s="25">
        <f>'Ranking keys'!T42+COUNTIF('Ranking keys'!T$30:T41,'Ranking keys'!T42)</f>
        <v>12</v>
      </c>
      <c r="U42" s="25">
        <f>'Ranking keys'!U42+COUNTIF('Ranking keys'!U$30:U41,'Ranking keys'!U42)</f>
        <v>12</v>
      </c>
      <c r="V42" s="25">
        <f>'Ranking keys'!V42+COUNTIF('Ranking keys'!V$30:V41,'Ranking keys'!V42)</f>
        <v>12</v>
      </c>
      <c r="W42" s="25">
        <f>'Ranking keys'!W42+COUNTIF('Ranking keys'!W$30:W41,'Ranking keys'!W42)</f>
        <v>12</v>
      </c>
      <c r="X42" s="25">
        <f>'Ranking keys'!X42+COUNTIF('Ranking keys'!X$30:X41,'Ranking keys'!X42)</f>
        <v>12</v>
      </c>
      <c r="Y42" s="25">
        <f>'Ranking keys'!Y42+COUNTIF('Ranking keys'!Y$30:Y41,'Ranking keys'!Y42)</f>
        <v>12</v>
      </c>
      <c r="Z42" s="25">
        <f>'Ranking keys'!Z42+COUNTIF('Ranking keys'!Z$30:Z41,'Ranking keys'!Z42)</f>
        <v>12</v>
      </c>
      <c r="AA42" s="25">
        <f>'Ranking keys'!AA42+COUNTIF('Ranking keys'!AA$30:AA41,'Ranking keys'!AA42)</f>
        <v>12</v>
      </c>
      <c r="AB42" s="25">
        <f>'Ranking keys'!AB42+COUNTIF('Ranking keys'!AB$30:AB41,'Ranking keys'!AB42)</f>
        <v>12</v>
      </c>
    </row>
    <row r="43" spans="1:28"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2.75" customHeight="1" x14ac:dyDescent="0.25">
      <c r="A44" s="278" t="str">
        <f>Uitslagen!A44</f>
        <v>3e Reeks</v>
      </c>
      <c r="B44" s="24" t="str">
        <f>Uitslagen!B44</f>
        <v>BILJARTVRIENDEN 2</v>
      </c>
      <c r="C44" s="25">
        <f>'Ranking keys'!C44+COUNTIF('Ranking keys'!C$43:C43,'Ranking keys'!C44)</f>
        <v>10</v>
      </c>
      <c r="D44" s="25">
        <f>'Ranking keys'!D44+COUNTIF('Ranking keys'!D$43:D43,'Ranking keys'!D44)</f>
        <v>10</v>
      </c>
      <c r="E44" s="25">
        <f>'Ranking keys'!E44+COUNTIF('Ranking keys'!E$43:E43,'Ranking keys'!E44)</f>
        <v>11</v>
      </c>
      <c r="F44" s="25">
        <f>'Ranking keys'!F44+COUNTIF('Ranking keys'!F$43:F43,'Ranking keys'!F44)</f>
        <v>11</v>
      </c>
      <c r="G44" s="25">
        <f>'Ranking keys'!G44+COUNTIF('Ranking keys'!G$43:G43,'Ranking keys'!G44)</f>
        <v>12</v>
      </c>
      <c r="H44" s="25">
        <f>'Ranking keys'!H44+COUNTIF('Ranking keys'!H$43:H43,'Ranking keys'!H44)</f>
        <v>11</v>
      </c>
      <c r="I44" s="25">
        <f>'Ranking keys'!I44+COUNTIF('Ranking keys'!I$43:I43,'Ranking keys'!I44)</f>
        <v>11</v>
      </c>
      <c r="J44" s="25">
        <f>'Ranking keys'!J44+COUNTIF('Ranking keys'!J$43:J43,'Ranking keys'!J44)</f>
        <v>11</v>
      </c>
      <c r="K44" s="25">
        <f>'Ranking keys'!K44+COUNTIF('Ranking keys'!K$43:K43,'Ranking keys'!K44)</f>
        <v>11</v>
      </c>
      <c r="L44" s="25">
        <f>'Ranking keys'!L44+COUNTIF('Ranking keys'!L$43:L43,'Ranking keys'!L44)</f>
        <v>10</v>
      </c>
      <c r="M44" s="25">
        <f>'Ranking keys'!M44+COUNTIF('Ranking keys'!M$43:M43,'Ranking keys'!M44)</f>
        <v>10</v>
      </c>
      <c r="N44" s="25">
        <f>'Ranking keys'!N44+COUNTIF('Ranking keys'!N$43:N43,'Ranking keys'!N44)</f>
        <v>10</v>
      </c>
      <c r="O44" s="25">
        <f>'Ranking keys'!O44+COUNTIF('Ranking keys'!O$43:O43,'Ranking keys'!O44)</f>
        <v>10</v>
      </c>
      <c r="P44" s="25">
        <f>'Ranking keys'!P44+COUNTIF('Ranking keys'!P$43:P43,'Ranking keys'!P44)</f>
        <v>10</v>
      </c>
      <c r="Q44" s="25">
        <f>'Ranking keys'!Q44+COUNTIF('Ranking keys'!Q$43:Q43,'Ranking keys'!Q44)</f>
        <v>10</v>
      </c>
      <c r="R44" s="25">
        <f>'Ranking keys'!R44+COUNTIF('Ranking keys'!R$43:R43,'Ranking keys'!R44)</f>
        <v>10</v>
      </c>
      <c r="S44" s="25">
        <f>'Ranking keys'!S44+COUNTIF('Ranking keys'!S$43:S43,'Ranking keys'!S44)</f>
        <v>10</v>
      </c>
      <c r="T44" s="25">
        <f>'Ranking keys'!T44+COUNTIF('Ranking keys'!T$43:T43,'Ranking keys'!T44)</f>
        <v>10</v>
      </c>
      <c r="U44" s="25">
        <f>'Ranking keys'!U44+COUNTIF('Ranking keys'!U$43:U43,'Ranking keys'!U44)</f>
        <v>10</v>
      </c>
      <c r="V44" s="25">
        <f>'Ranking keys'!V44+COUNTIF('Ranking keys'!V$43:V43,'Ranking keys'!V44)</f>
        <v>10</v>
      </c>
      <c r="W44" s="25">
        <f>'Ranking keys'!W44+COUNTIF('Ranking keys'!W$43:W43,'Ranking keys'!W44)</f>
        <v>10</v>
      </c>
      <c r="X44" s="25">
        <f>'Ranking keys'!X44+COUNTIF('Ranking keys'!X$43:X43,'Ranking keys'!X44)</f>
        <v>10</v>
      </c>
      <c r="Y44" s="25">
        <f>'Ranking keys'!Y44+COUNTIF('Ranking keys'!Y$43:Y43,'Ranking keys'!Y44)</f>
        <v>10</v>
      </c>
      <c r="Z44" s="25">
        <f>'Ranking keys'!Z44+COUNTIF('Ranking keys'!Z$43:Z43,'Ranking keys'!Z44)</f>
        <v>10</v>
      </c>
      <c r="AA44" s="25">
        <f>'Ranking keys'!AA44+COUNTIF('Ranking keys'!AA$43:AA43,'Ranking keys'!AA44)</f>
        <v>10</v>
      </c>
      <c r="AB44" s="25">
        <f>'Ranking keys'!AB44+COUNTIF('Ranking keys'!AB$43:AB43,'Ranking keys'!AB44)</f>
        <v>10</v>
      </c>
    </row>
    <row r="45" spans="1:28" x14ac:dyDescent="0.25">
      <c r="A45" s="278"/>
      <c r="B45" s="24" t="str">
        <f>Uitslagen!B45</f>
        <v>BLACK BOYS 4</v>
      </c>
      <c r="C45" s="25">
        <f>'Ranking keys'!C45+COUNTIF('Ranking keys'!C$43:C44,'Ranking keys'!C45)</f>
        <v>1</v>
      </c>
      <c r="D45" s="25">
        <f>'Ranking keys'!D45+COUNTIF('Ranking keys'!D$43:D44,'Ranking keys'!D45)</f>
        <v>1</v>
      </c>
      <c r="E45" s="25">
        <f>'Ranking keys'!E45+COUNTIF('Ranking keys'!E$43:E44,'Ranking keys'!E45)</f>
        <v>1</v>
      </c>
      <c r="F45" s="25">
        <f>'Ranking keys'!F45+COUNTIF('Ranking keys'!F$43:F44,'Ranking keys'!F45)</f>
        <v>2</v>
      </c>
      <c r="G45" s="25">
        <f>'Ranking keys'!G45+COUNTIF('Ranking keys'!G$43:G44,'Ranking keys'!G45)</f>
        <v>1</v>
      </c>
      <c r="H45" s="25">
        <f>'Ranking keys'!H45+COUNTIF('Ranking keys'!H$43:H44,'Ranking keys'!H45)</f>
        <v>1</v>
      </c>
      <c r="I45" s="25">
        <f>'Ranking keys'!I45+COUNTIF('Ranking keys'!I$43:I44,'Ranking keys'!I45)</f>
        <v>1</v>
      </c>
      <c r="J45" s="25">
        <f>'Ranking keys'!J45+COUNTIF('Ranking keys'!J$43:J44,'Ranking keys'!J45)</f>
        <v>1</v>
      </c>
      <c r="K45" s="25">
        <f>'Ranking keys'!K45+COUNTIF('Ranking keys'!K$43:K44,'Ranking keys'!K45)</f>
        <v>1</v>
      </c>
      <c r="L45" s="25">
        <f>'Ranking keys'!L45+COUNTIF('Ranking keys'!L$43:L44,'Ranking keys'!L45)</f>
        <v>1</v>
      </c>
      <c r="M45" s="25">
        <f>'Ranking keys'!M45+COUNTIF('Ranking keys'!M$43:M44,'Ranking keys'!M45)</f>
        <v>1</v>
      </c>
      <c r="N45" s="25">
        <f>'Ranking keys'!N45+COUNTIF('Ranking keys'!N$43:N44,'Ranking keys'!N45)</f>
        <v>1</v>
      </c>
      <c r="O45" s="25">
        <f>'Ranking keys'!O45+COUNTIF('Ranking keys'!O$43:O44,'Ranking keys'!O45)</f>
        <v>1</v>
      </c>
      <c r="P45" s="25">
        <f>'Ranking keys'!P45+COUNTIF('Ranking keys'!P$43:P44,'Ranking keys'!P45)</f>
        <v>1</v>
      </c>
      <c r="Q45" s="25">
        <f>'Ranking keys'!Q45+COUNTIF('Ranking keys'!Q$43:Q44,'Ranking keys'!Q45)</f>
        <v>1</v>
      </c>
      <c r="R45" s="25">
        <f>'Ranking keys'!R45+COUNTIF('Ranking keys'!R$43:R44,'Ranking keys'!R45)</f>
        <v>1</v>
      </c>
      <c r="S45" s="25">
        <f>'Ranking keys'!S45+COUNTIF('Ranking keys'!S$43:S44,'Ranking keys'!S45)</f>
        <v>1</v>
      </c>
      <c r="T45" s="25">
        <f>'Ranking keys'!T45+COUNTIF('Ranking keys'!T$43:T44,'Ranking keys'!T45)</f>
        <v>1</v>
      </c>
      <c r="U45" s="25">
        <f>'Ranking keys'!U45+COUNTIF('Ranking keys'!U$43:U44,'Ranking keys'!U45)</f>
        <v>1</v>
      </c>
      <c r="V45" s="25">
        <f>'Ranking keys'!V45+COUNTIF('Ranking keys'!V$43:V44,'Ranking keys'!V45)</f>
        <v>1</v>
      </c>
      <c r="W45" s="25">
        <f>'Ranking keys'!W45+COUNTIF('Ranking keys'!W$43:W44,'Ranking keys'!W45)</f>
        <v>1</v>
      </c>
      <c r="X45" s="25">
        <f>'Ranking keys'!X45+COUNTIF('Ranking keys'!X$43:X44,'Ranking keys'!X45)</f>
        <v>1</v>
      </c>
      <c r="Y45" s="25">
        <f>'Ranking keys'!Y45+COUNTIF('Ranking keys'!Y$43:Y44,'Ranking keys'!Y45)</f>
        <v>1</v>
      </c>
      <c r="Z45" s="25">
        <f>'Ranking keys'!Z45+COUNTIF('Ranking keys'!Z$43:Z44,'Ranking keys'!Z45)</f>
        <v>1</v>
      </c>
      <c r="AA45" s="25">
        <f>'Ranking keys'!AA45+COUNTIF('Ranking keys'!AA$43:AA44,'Ranking keys'!AA45)</f>
        <v>1</v>
      </c>
      <c r="AB45" s="25">
        <f>'Ranking keys'!AB45+COUNTIF('Ranking keys'!AB$43:AB44,'Ranking keys'!AB45)</f>
        <v>1</v>
      </c>
    </row>
    <row r="46" spans="1:28" x14ac:dyDescent="0.25">
      <c r="A46" s="278"/>
      <c r="B46" s="24" t="str">
        <f>Uitslagen!B46</f>
        <v>D'AA POST</v>
      </c>
      <c r="C46" s="25">
        <f>'Ranking keys'!C46+COUNTIF('Ranking keys'!C$43:C45,'Ranking keys'!C46)</f>
        <v>6</v>
      </c>
      <c r="D46" s="25">
        <f>'Ranking keys'!D46+COUNTIF('Ranking keys'!D$43:D45,'Ranking keys'!D46)</f>
        <v>9</v>
      </c>
      <c r="E46" s="25">
        <f>'Ranking keys'!E46+COUNTIF('Ranking keys'!E$43:E45,'Ranking keys'!E46)</f>
        <v>10</v>
      </c>
      <c r="F46" s="25">
        <f>'Ranking keys'!F46+COUNTIF('Ranking keys'!F$43:F45,'Ranking keys'!F46)</f>
        <v>9</v>
      </c>
      <c r="G46" s="25">
        <f>'Ranking keys'!G46+COUNTIF('Ranking keys'!G$43:G45,'Ranking keys'!G46)</f>
        <v>7</v>
      </c>
      <c r="H46" s="25">
        <f>'Ranking keys'!H46+COUNTIF('Ranking keys'!H$43:H45,'Ranking keys'!H46)</f>
        <v>7</v>
      </c>
      <c r="I46" s="25">
        <f>'Ranking keys'!I46+COUNTIF('Ranking keys'!I$43:I45,'Ranking keys'!I46)</f>
        <v>6</v>
      </c>
      <c r="J46" s="25">
        <f>'Ranking keys'!J46+COUNTIF('Ranking keys'!J$43:J45,'Ranking keys'!J46)</f>
        <v>6</v>
      </c>
      <c r="K46" s="25">
        <f>'Ranking keys'!K46+COUNTIF('Ranking keys'!K$43:K45,'Ranking keys'!K46)</f>
        <v>5</v>
      </c>
      <c r="L46" s="25">
        <f>'Ranking keys'!L46+COUNTIF('Ranking keys'!L$43:L45,'Ranking keys'!L46)</f>
        <v>5</v>
      </c>
      <c r="M46" s="25">
        <f>'Ranking keys'!M46+COUNTIF('Ranking keys'!M$43:M45,'Ranking keys'!M46)</f>
        <v>5</v>
      </c>
      <c r="N46" s="25">
        <f>'Ranking keys'!N46+COUNTIF('Ranking keys'!N$43:N45,'Ranking keys'!N46)</f>
        <v>4</v>
      </c>
      <c r="O46" s="25">
        <f>'Ranking keys'!O46+COUNTIF('Ranking keys'!O$43:O45,'Ranking keys'!O46)</f>
        <v>4</v>
      </c>
      <c r="P46" s="25">
        <f>'Ranking keys'!P46+COUNTIF('Ranking keys'!P$43:P45,'Ranking keys'!P46)</f>
        <v>5</v>
      </c>
      <c r="Q46" s="25">
        <f>'Ranking keys'!Q46+COUNTIF('Ranking keys'!Q$43:Q45,'Ranking keys'!Q46)</f>
        <v>5</v>
      </c>
      <c r="R46" s="25">
        <f>'Ranking keys'!R46+COUNTIF('Ranking keys'!R$43:R45,'Ranking keys'!R46)</f>
        <v>5</v>
      </c>
      <c r="S46" s="25">
        <f>'Ranking keys'!S46+COUNTIF('Ranking keys'!S$43:S45,'Ranking keys'!S46)</f>
        <v>5</v>
      </c>
      <c r="T46" s="25">
        <f>'Ranking keys'!T46+COUNTIF('Ranking keys'!T$43:T45,'Ranking keys'!T46)</f>
        <v>5</v>
      </c>
      <c r="U46" s="25">
        <f>'Ranking keys'!U46+COUNTIF('Ranking keys'!U$43:U45,'Ranking keys'!U46)</f>
        <v>5</v>
      </c>
      <c r="V46" s="25">
        <f>'Ranking keys'!V46+COUNTIF('Ranking keys'!V$43:V45,'Ranking keys'!V46)</f>
        <v>5</v>
      </c>
      <c r="W46" s="25">
        <f>'Ranking keys'!W46+COUNTIF('Ranking keys'!W$43:W45,'Ranking keys'!W46)</f>
        <v>5</v>
      </c>
      <c r="X46" s="25">
        <f>'Ranking keys'!X46+COUNTIF('Ranking keys'!X$43:X45,'Ranking keys'!X46)</f>
        <v>5</v>
      </c>
      <c r="Y46" s="25">
        <f>'Ranking keys'!Y46+COUNTIF('Ranking keys'!Y$43:Y45,'Ranking keys'!Y46)</f>
        <v>5</v>
      </c>
      <c r="Z46" s="25">
        <f>'Ranking keys'!Z46+COUNTIF('Ranking keys'!Z$43:Z45,'Ranking keys'!Z46)</f>
        <v>5</v>
      </c>
      <c r="AA46" s="25">
        <f>'Ranking keys'!AA46+COUNTIF('Ranking keys'!AA$43:AA45,'Ranking keys'!AA46)</f>
        <v>5</v>
      </c>
      <c r="AB46" s="25">
        <f>'Ranking keys'!AB46+COUNTIF('Ranking keys'!AB$43:AB45,'Ranking keys'!AB46)</f>
        <v>5</v>
      </c>
    </row>
    <row r="47" spans="1:28" x14ac:dyDescent="0.25">
      <c r="A47" s="278"/>
      <c r="B47" s="24" t="str">
        <f>Uitslagen!B47</f>
        <v>DE PLEZANTE HOEK</v>
      </c>
      <c r="C47" s="25">
        <f>'Ranking keys'!C47+COUNTIF('Ranking keys'!C$43:C46,'Ranking keys'!C47)</f>
        <v>11</v>
      </c>
      <c r="D47" s="25">
        <f>'Ranking keys'!D47+COUNTIF('Ranking keys'!D$43:D46,'Ranking keys'!D47)</f>
        <v>11</v>
      </c>
      <c r="E47" s="25">
        <f>'Ranking keys'!E47+COUNTIF('Ranking keys'!E$43:E46,'Ranking keys'!E47)</f>
        <v>9</v>
      </c>
      <c r="F47" s="25">
        <f>'Ranking keys'!F47+COUNTIF('Ranking keys'!F$43:F46,'Ranking keys'!F47)</f>
        <v>8</v>
      </c>
      <c r="G47" s="25">
        <f>'Ranking keys'!G47+COUNTIF('Ranking keys'!G$43:G46,'Ranking keys'!G47)</f>
        <v>9</v>
      </c>
      <c r="H47" s="25">
        <f>'Ranking keys'!H47+COUNTIF('Ranking keys'!H$43:H46,'Ranking keys'!H47)</f>
        <v>9</v>
      </c>
      <c r="I47" s="25">
        <f>'Ranking keys'!I47+COUNTIF('Ranking keys'!I$43:I46,'Ranking keys'!I47)</f>
        <v>10</v>
      </c>
      <c r="J47" s="25">
        <f>'Ranking keys'!J47+COUNTIF('Ranking keys'!J$43:J46,'Ranking keys'!J47)</f>
        <v>10</v>
      </c>
      <c r="K47" s="25">
        <f>'Ranking keys'!K47+COUNTIF('Ranking keys'!K$43:K46,'Ranking keys'!K47)</f>
        <v>10</v>
      </c>
      <c r="L47" s="25">
        <f>'Ranking keys'!L47+COUNTIF('Ranking keys'!L$43:L46,'Ranking keys'!L47)</f>
        <v>11</v>
      </c>
      <c r="M47" s="25">
        <f>'Ranking keys'!M47+COUNTIF('Ranking keys'!M$43:M46,'Ranking keys'!M47)</f>
        <v>11</v>
      </c>
      <c r="N47" s="25">
        <f>'Ranking keys'!N47+COUNTIF('Ranking keys'!N$43:N46,'Ranking keys'!N47)</f>
        <v>11</v>
      </c>
      <c r="O47" s="25">
        <f>'Ranking keys'!O47+COUNTIF('Ranking keys'!O$43:O46,'Ranking keys'!O47)</f>
        <v>11</v>
      </c>
      <c r="P47" s="25">
        <f>'Ranking keys'!P47+COUNTIF('Ranking keys'!P$43:P46,'Ranking keys'!P47)</f>
        <v>11</v>
      </c>
      <c r="Q47" s="25">
        <f>'Ranking keys'!Q47+COUNTIF('Ranking keys'!Q$43:Q46,'Ranking keys'!Q47)</f>
        <v>11</v>
      </c>
      <c r="R47" s="25">
        <f>'Ranking keys'!R47+COUNTIF('Ranking keys'!R$43:R46,'Ranking keys'!R47)</f>
        <v>11</v>
      </c>
      <c r="S47" s="25">
        <f>'Ranking keys'!S47+COUNTIF('Ranking keys'!S$43:S46,'Ranking keys'!S47)</f>
        <v>12</v>
      </c>
      <c r="T47" s="25">
        <f>'Ranking keys'!T47+COUNTIF('Ranking keys'!T$43:T46,'Ranking keys'!T47)</f>
        <v>12</v>
      </c>
      <c r="U47" s="25">
        <f>'Ranking keys'!U47+COUNTIF('Ranking keys'!U$43:U46,'Ranking keys'!U47)</f>
        <v>12</v>
      </c>
      <c r="V47" s="25">
        <f>'Ranking keys'!V47+COUNTIF('Ranking keys'!V$43:V46,'Ranking keys'!V47)</f>
        <v>12</v>
      </c>
      <c r="W47" s="25">
        <f>'Ranking keys'!W47+COUNTIF('Ranking keys'!W$43:W46,'Ranking keys'!W47)</f>
        <v>12</v>
      </c>
      <c r="X47" s="25">
        <f>'Ranking keys'!X47+COUNTIF('Ranking keys'!X$43:X46,'Ranking keys'!X47)</f>
        <v>12</v>
      </c>
      <c r="Y47" s="25">
        <f>'Ranking keys'!Y47+COUNTIF('Ranking keys'!Y$43:Y46,'Ranking keys'!Y47)</f>
        <v>12</v>
      </c>
      <c r="Z47" s="25">
        <f>'Ranking keys'!Z47+COUNTIF('Ranking keys'!Z$43:Z46,'Ranking keys'!Z47)</f>
        <v>12</v>
      </c>
      <c r="AA47" s="25">
        <f>'Ranking keys'!AA47+COUNTIF('Ranking keys'!AA$43:AA46,'Ranking keys'!AA47)</f>
        <v>12</v>
      </c>
      <c r="AB47" s="25">
        <f>'Ranking keys'!AB47+COUNTIF('Ranking keys'!AB$43:AB46,'Ranking keys'!AB47)</f>
        <v>12</v>
      </c>
    </row>
    <row r="48" spans="1:28" x14ac:dyDescent="0.25">
      <c r="A48" s="278"/>
      <c r="B48" s="24" t="str">
        <f>Uitslagen!B48</f>
        <v>DUVELBOYS</v>
      </c>
      <c r="C48" s="25">
        <f>'Ranking keys'!C48+COUNTIF('Ranking keys'!C$43:C47,'Ranking keys'!C48)</f>
        <v>2</v>
      </c>
      <c r="D48" s="25">
        <f>'Ranking keys'!D48+COUNTIF('Ranking keys'!D$43:D47,'Ranking keys'!D48)</f>
        <v>5</v>
      </c>
      <c r="E48" s="25">
        <f>'Ranking keys'!E48+COUNTIF('Ranking keys'!E$43:E47,'Ranking keys'!E48)</f>
        <v>8</v>
      </c>
      <c r="F48" s="25">
        <f>'Ranking keys'!F48+COUNTIF('Ranking keys'!F$43:F47,'Ranking keys'!F48)</f>
        <v>10</v>
      </c>
      <c r="G48" s="25">
        <f>'Ranking keys'!G48+COUNTIF('Ranking keys'!G$43:G47,'Ranking keys'!G48)</f>
        <v>10</v>
      </c>
      <c r="H48" s="25">
        <f>'Ranking keys'!H48+COUNTIF('Ranking keys'!H$43:H47,'Ranking keys'!H48)</f>
        <v>10</v>
      </c>
      <c r="I48" s="25">
        <f>'Ranking keys'!I48+COUNTIF('Ranking keys'!I$43:I47,'Ranking keys'!I48)</f>
        <v>8</v>
      </c>
      <c r="J48" s="25">
        <f>'Ranking keys'!J48+COUNTIF('Ranking keys'!J$43:J47,'Ranking keys'!J48)</f>
        <v>8</v>
      </c>
      <c r="K48" s="25">
        <f>'Ranking keys'!K48+COUNTIF('Ranking keys'!K$43:K47,'Ranking keys'!K48)</f>
        <v>7</v>
      </c>
      <c r="L48" s="25">
        <f>'Ranking keys'!L48+COUNTIF('Ranking keys'!L$43:L47,'Ranking keys'!L48)</f>
        <v>6</v>
      </c>
      <c r="M48" s="25">
        <f>'Ranking keys'!M48+COUNTIF('Ranking keys'!M$43:M47,'Ranking keys'!M48)</f>
        <v>7</v>
      </c>
      <c r="N48" s="25">
        <f>'Ranking keys'!N48+COUNTIF('Ranking keys'!N$43:N47,'Ranking keys'!N48)</f>
        <v>8</v>
      </c>
      <c r="O48" s="25">
        <f>'Ranking keys'!O48+COUNTIF('Ranking keys'!O$43:O47,'Ranking keys'!O48)</f>
        <v>8</v>
      </c>
      <c r="P48" s="25">
        <f>'Ranking keys'!P48+COUNTIF('Ranking keys'!P$43:P47,'Ranking keys'!P48)</f>
        <v>7</v>
      </c>
      <c r="Q48" s="25">
        <f>'Ranking keys'!Q48+COUNTIF('Ranking keys'!Q$43:Q47,'Ranking keys'!Q48)</f>
        <v>8</v>
      </c>
      <c r="R48" s="25">
        <f>'Ranking keys'!R48+COUNTIF('Ranking keys'!R$43:R47,'Ranking keys'!R48)</f>
        <v>8</v>
      </c>
      <c r="S48" s="25">
        <f>'Ranking keys'!S48+COUNTIF('Ranking keys'!S$43:S47,'Ranking keys'!S48)</f>
        <v>8</v>
      </c>
      <c r="T48" s="25">
        <f>'Ranking keys'!T48+COUNTIF('Ranking keys'!T$43:T47,'Ranking keys'!T48)</f>
        <v>7</v>
      </c>
      <c r="U48" s="25">
        <f>'Ranking keys'!U48+COUNTIF('Ranking keys'!U$43:U47,'Ranking keys'!U48)</f>
        <v>7</v>
      </c>
      <c r="V48" s="25">
        <f>'Ranking keys'!V48+COUNTIF('Ranking keys'!V$43:V47,'Ranking keys'!V48)</f>
        <v>6</v>
      </c>
      <c r="W48" s="25">
        <f>'Ranking keys'!W48+COUNTIF('Ranking keys'!W$43:W47,'Ranking keys'!W48)</f>
        <v>6</v>
      </c>
      <c r="X48" s="25">
        <f>'Ranking keys'!X48+COUNTIF('Ranking keys'!X$43:X47,'Ranking keys'!X48)</f>
        <v>6</v>
      </c>
      <c r="Y48" s="25">
        <f>'Ranking keys'!Y48+COUNTIF('Ranking keys'!Y$43:Y47,'Ranking keys'!Y48)</f>
        <v>6</v>
      </c>
      <c r="Z48" s="25">
        <f>'Ranking keys'!Z48+COUNTIF('Ranking keys'!Z$43:Z47,'Ranking keys'!Z48)</f>
        <v>6</v>
      </c>
      <c r="AA48" s="25">
        <f>'Ranking keys'!AA48+COUNTIF('Ranking keys'!AA$43:AA47,'Ranking keys'!AA48)</f>
        <v>6</v>
      </c>
      <c r="AB48" s="25">
        <f>'Ranking keys'!AB48+COUNTIF('Ranking keys'!AB$43:AB47,'Ranking keys'!AB48)</f>
        <v>6</v>
      </c>
    </row>
    <row r="49" spans="1:28" x14ac:dyDescent="0.25">
      <c r="A49" s="278"/>
      <c r="B49" s="24" t="str">
        <f>Uitslagen!B49</f>
        <v>FAUSSE KEU</v>
      </c>
      <c r="C49" s="25">
        <f>'Ranking keys'!C49+COUNTIF('Ranking keys'!C$43:C48,'Ranking keys'!C49)</f>
        <v>3</v>
      </c>
      <c r="D49" s="25">
        <f>'Ranking keys'!D49+COUNTIF('Ranking keys'!D$43:D48,'Ranking keys'!D49)</f>
        <v>3</v>
      </c>
      <c r="E49" s="25">
        <f>'Ranking keys'!E49+COUNTIF('Ranking keys'!E$43:E48,'Ranking keys'!E49)</f>
        <v>3</v>
      </c>
      <c r="F49" s="25">
        <f>'Ranking keys'!F49+COUNTIF('Ranking keys'!F$43:F48,'Ranking keys'!F49)</f>
        <v>6</v>
      </c>
      <c r="G49" s="25">
        <f>'Ranking keys'!G49+COUNTIF('Ranking keys'!G$43:G48,'Ranking keys'!G49)</f>
        <v>8</v>
      </c>
      <c r="H49" s="25">
        <f>'Ranking keys'!H49+COUNTIF('Ranking keys'!H$43:H48,'Ranking keys'!H49)</f>
        <v>8</v>
      </c>
      <c r="I49" s="25">
        <f>'Ranking keys'!I49+COUNTIF('Ranking keys'!I$43:I48,'Ranking keys'!I49)</f>
        <v>9</v>
      </c>
      <c r="J49" s="25">
        <f>'Ranking keys'!J49+COUNTIF('Ranking keys'!J$43:J48,'Ranking keys'!J49)</f>
        <v>9</v>
      </c>
      <c r="K49" s="25">
        <f>'Ranking keys'!K49+COUNTIF('Ranking keys'!K$43:K48,'Ranking keys'!K49)</f>
        <v>9</v>
      </c>
      <c r="L49" s="25">
        <f>'Ranking keys'!L49+COUNTIF('Ranking keys'!L$43:L48,'Ranking keys'!L49)</f>
        <v>9</v>
      </c>
      <c r="M49" s="25">
        <f>'Ranking keys'!M49+COUNTIF('Ranking keys'!M$43:M48,'Ranking keys'!M49)</f>
        <v>9</v>
      </c>
      <c r="N49" s="25">
        <f>'Ranking keys'!N49+COUNTIF('Ranking keys'!N$43:N48,'Ranking keys'!N49)</f>
        <v>9</v>
      </c>
      <c r="O49" s="25">
        <f>'Ranking keys'!O49+COUNTIF('Ranking keys'!O$43:O48,'Ranking keys'!O49)</f>
        <v>9</v>
      </c>
      <c r="P49" s="25">
        <f>'Ranking keys'!P49+COUNTIF('Ranking keys'!P$43:P48,'Ranking keys'!P49)</f>
        <v>9</v>
      </c>
      <c r="Q49" s="25">
        <f>'Ranking keys'!Q49+COUNTIF('Ranking keys'!Q$43:Q48,'Ranking keys'!Q49)</f>
        <v>9</v>
      </c>
      <c r="R49" s="25">
        <f>'Ranking keys'!R49+COUNTIF('Ranking keys'!R$43:R48,'Ranking keys'!R49)</f>
        <v>9</v>
      </c>
      <c r="S49" s="25">
        <f>'Ranking keys'!S49+COUNTIF('Ranking keys'!S$43:S48,'Ranking keys'!S49)</f>
        <v>9</v>
      </c>
      <c r="T49" s="25">
        <f>'Ranking keys'!T49+COUNTIF('Ranking keys'!T$43:T48,'Ranking keys'!T49)</f>
        <v>9</v>
      </c>
      <c r="U49" s="25">
        <f>'Ranking keys'!U49+COUNTIF('Ranking keys'!U$43:U48,'Ranking keys'!U49)</f>
        <v>9</v>
      </c>
      <c r="V49" s="25">
        <f>'Ranking keys'!V49+COUNTIF('Ranking keys'!V$43:V48,'Ranking keys'!V49)</f>
        <v>9</v>
      </c>
      <c r="W49" s="25">
        <f>'Ranking keys'!W49+COUNTIF('Ranking keys'!W$43:W48,'Ranking keys'!W49)</f>
        <v>9</v>
      </c>
      <c r="X49" s="25">
        <f>'Ranking keys'!X49+COUNTIF('Ranking keys'!X$43:X48,'Ranking keys'!X49)</f>
        <v>9</v>
      </c>
      <c r="Y49" s="25">
        <f>'Ranking keys'!Y49+COUNTIF('Ranking keys'!Y$43:Y48,'Ranking keys'!Y49)</f>
        <v>9</v>
      </c>
      <c r="Z49" s="25">
        <f>'Ranking keys'!Z49+COUNTIF('Ranking keys'!Z$43:Z48,'Ranking keys'!Z49)</f>
        <v>9</v>
      </c>
      <c r="AA49" s="25">
        <f>'Ranking keys'!AA49+COUNTIF('Ranking keys'!AA$43:AA48,'Ranking keys'!AA49)</f>
        <v>9</v>
      </c>
      <c r="AB49" s="25">
        <f>'Ranking keys'!AB49+COUNTIF('Ranking keys'!AB$43:AB48,'Ranking keys'!AB49)</f>
        <v>9</v>
      </c>
    </row>
    <row r="50" spans="1:28" x14ac:dyDescent="0.25">
      <c r="A50" s="278"/>
      <c r="B50" s="24" t="str">
        <f>Uitslagen!B50</f>
        <v>HET WIEL 2</v>
      </c>
      <c r="C50" s="25">
        <f>'Ranking keys'!C50+COUNTIF('Ranking keys'!C$43:C49,'Ranking keys'!C50)</f>
        <v>7</v>
      </c>
      <c r="D50" s="25">
        <f>'Ranking keys'!D50+COUNTIF('Ranking keys'!D$43:D49,'Ranking keys'!D50)</f>
        <v>8</v>
      </c>
      <c r="E50" s="25">
        <f>'Ranking keys'!E50+COUNTIF('Ranking keys'!E$43:E49,'Ranking keys'!E50)</f>
        <v>7</v>
      </c>
      <c r="F50" s="25">
        <f>'Ranking keys'!F50+COUNTIF('Ranking keys'!F$43:F49,'Ranking keys'!F50)</f>
        <v>5</v>
      </c>
      <c r="G50" s="25">
        <f>'Ranking keys'!G50+COUNTIF('Ranking keys'!G$43:G49,'Ranking keys'!G50)</f>
        <v>4</v>
      </c>
      <c r="H50" s="25">
        <f>'Ranking keys'!H50+COUNTIF('Ranking keys'!H$43:H49,'Ranking keys'!H50)</f>
        <v>5</v>
      </c>
      <c r="I50" s="25">
        <f>'Ranking keys'!I50+COUNTIF('Ranking keys'!I$43:I49,'Ranking keys'!I50)</f>
        <v>5</v>
      </c>
      <c r="J50" s="25">
        <f>'Ranking keys'!J50+COUNTIF('Ranking keys'!J$43:J49,'Ranking keys'!J50)</f>
        <v>5</v>
      </c>
      <c r="K50" s="25">
        <f>'Ranking keys'!K50+COUNTIF('Ranking keys'!K$43:K49,'Ranking keys'!K50)</f>
        <v>4</v>
      </c>
      <c r="L50" s="25">
        <f>'Ranking keys'!L50+COUNTIF('Ranking keys'!L$43:L49,'Ranking keys'!L50)</f>
        <v>4</v>
      </c>
      <c r="M50" s="25">
        <f>'Ranking keys'!M50+COUNTIF('Ranking keys'!M$43:M49,'Ranking keys'!M50)</f>
        <v>3</v>
      </c>
      <c r="N50" s="25">
        <f>'Ranking keys'!N50+COUNTIF('Ranking keys'!N$43:N49,'Ranking keys'!N50)</f>
        <v>3</v>
      </c>
      <c r="O50" s="25">
        <f>'Ranking keys'!O50+COUNTIF('Ranking keys'!O$43:O49,'Ranking keys'!O50)</f>
        <v>3</v>
      </c>
      <c r="P50" s="25">
        <f>'Ranking keys'!P50+COUNTIF('Ranking keys'!P$43:P49,'Ranking keys'!P50)</f>
        <v>3</v>
      </c>
      <c r="Q50" s="25">
        <f>'Ranking keys'!Q50+COUNTIF('Ranking keys'!Q$43:Q49,'Ranking keys'!Q50)</f>
        <v>3</v>
      </c>
      <c r="R50" s="25">
        <f>'Ranking keys'!R50+COUNTIF('Ranking keys'!R$43:R49,'Ranking keys'!R50)</f>
        <v>2</v>
      </c>
      <c r="S50" s="25">
        <f>'Ranking keys'!S50+COUNTIF('Ranking keys'!S$43:S49,'Ranking keys'!S50)</f>
        <v>4</v>
      </c>
      <c r="T50" s="25">
        <f>'Ranking keys'!T50+COUNTIF('Ranking keys'!T$43:T49,'Ranking keys'!T50)</f>
        <v>3</v>
      </c>
      <c r="U50" s="25">
        <f>'Ranking keys'!U50+COUNTIF('Ranking keys'!U$43:U49,'Ranking keys'!U50)</f>
        <v>3</v>
      </c>
      <c r="V50" s="25">
        <f>'Ranking keys'!V50+COUNTIF('Ranking keys'!V$43:V49,'Ranking keys'!V50)</f>
        <v>4</v>
      </c>
      <c r="W50" s="25">
        <f>'Ranking keys'!W50+COUNTIF('Ranking keys'!W$43:W49,'Ranking keys'!W50)</f>
        <v>4</v>
      </c>
      <c r="X50" s="25">
        <f>'Ranking keys'!X50+COUNTIF('Ranking keys'!X$43:X49,'Ranking keys'!X50)</f>
        <v>4</v>
      </c>
      <c r="Y50" s="25">
        <f>'Ranking keys'!Y50+COUNTIF('Ranking keys'!Y$43:Y49,'Ranking keys'!Y50)</f>
        <v>4</v>
      </c>
      <c r="Z50" s="25">
        <f>'Ranking keys'!Z50+COUNTIF('Ranking keys'!Z$43:Z49,'Ranking keys'!Z50)</f>
        <v>4</v>
      </c>
      <c r="AA50" s="25">
        <f>'Ranking keys'!AA50+COUNTIF('Ranking keys'!AA$43:AA49,'Ranking keys'!AA50)</f>
        <v>3</v>
      </c>
      <c r="AB50" s="25">
        <f>'Ranking keys'!AB50+COUNTIF('Ranking keys'!AB$43:AB49,'Ranking keys'!AB50)</f>
        <v>3</v>
      </c>
    </row>
    <row r="51" spans="1:28" x14ac:dyDescent="0.25">
      <c r="A51" s="278"/>
      <c r="B51" s="24" t="str">
        <f>Uitslagen!B51</f>
        <v>KA 3</v>
      </c>
      <c r="C51" s="64">
        <f>'Ranking keys'!C51+COUNTIF('Ranking keys'!C$43:C50,'Ranking keys'!C51)</f>
        <v>12</v>
      </c>
      <c r="D51" s="25">
        <f>'Ranking keys'!D51+COUNTIF('Ranking keys'!D$43:D50,'Ranking keys'!D51)</f>
        <v>12</v>
      </c>
      <c r="E51" s="25">
        <f>'Ranking keys'!E51+COUNTIF('Ranking keys'!E$43:E50,'Ranking keys'!E51)</f>
        <v>12</v>
      </c>
      <c r="F51" s="25">
        <f>'Ranking keys'!F51+COUNTIF('Ranking keys'!F$43:F50,'Ranking keys'!F51)</f>
        <v>12</v>
      </c>
      <c r="G51" s="25">
        <f>'Ranking keys'!G51+COUNTIF('Ranking keys'!G$43:G50,'Ranking keys'!G51)</f>
        <v>11</v>
      </c>
      <c r="H51" s="25">
        <f>'Ranking keys'!H51+COUNTIF('Ranking keys'!H$43:H50,'Ranking keys'!H51)</f>
        <v>12</v>
      </c>
      <c r="I51" s="25">
        <f>'Ranking keys'!I51+COUNTIF('Ranking keys'!I$43:I50,'Ranking keys'!I51)</f>
        <v>12</v>
      </c>
      <c r="J51" s="25">
        <f>'Ranking keys'!J51+COUNTIF('Ranking keys'!J$43:J50,'Ranking keys'!J51)</f>
        <v>12</v>
      </c>
      <c r="K51" s="25">
        <f>'Ranking keys'!K51+COUNTIF('Ranking keys'!K$43:K50,'Ranking keys'!K51)</f>
        <v>12</v>
      </c>
      <c r="L51" s="25">
        <f>'Ranking keys'!L51+COUNTIF('Ranking keys'!L$43:L50,'Ranking keys'!L51)</f>
        <v>12</v>
      </c>
      <c r="M51" s="25">
        <f>'Ranking keys'!M51+COUNTIF('Ranking keys'!M$43:M50,'Ranking keys'!M51)</f>
        <v>12</v>
      </c>
      <c r="N51" s="25">
        <f>'Ranking keys'!N51+COUNTIF('Ranking keys'!N$43:N50,'Ranking keys'!N51)</f>
        <v>12</v>
      </c>
      <c r="O51" s="25">
        <f>'Ranking keys'!O51+COUNTIF('Ranking keys'!O$43:O50,'Ranking keys'!O51)</f>
        <v>12</v>
      </c>
      <c r="P51" s="25">
        <f>'Ranking keys'!P51+COUNTIF('Ranking keys'!P$43:P50,'Ranking keys'!P51)</f>
        <v>12</v>
      </c>
      <c r="Q51" s="25">
        <f>'Ranking keys'!Q51+COUNTIF('Ranking keys'!Q$43:Q50,'Ranking keys'!Q51)</f>
        <v>12</v>
      </c>
      <c r="R51" s="25">
        <f>'Ranking keys'!R51+COUNTIF('Ranking keys'!R$43:R50,'Ranking keys'!R51)</f>
        <v>12</v>
      </c>
      <c r="S51" s="25">
        <f>'Ranking keys'!S51+COUNTIF('Ranking keys'!S$43:S50,'Ranking keys'!S51)</f>
        <v>11</v>
      </c>
      <c r="T51" s="25">
        <f>'Ranking keys'!T51+COUNTIF('Ranking keys'!T$43:T50,'Ranking keys'!T51)</f>
        <v>11</v>
      </c>
      <c r="U51" s="25">
        <f>'Ranking keys'!U51+COUNTIF('Ranking keys'!U$43:U50,'Ranking keys'!U51)</f>
        <v>11</v>
      </c>
      <c r="V51" s="25">
        <f>'Ranking keys'!V51+COUNTIF('Ranking keys'!V$43:V50,'Ranking keys'!V51)</f>
        <v>11</v>
      </c>
      <c r="W51" s="25">
        <f>'Ranking keys'!W51+COUNTIF('Ranking keys'!W$43:W50,'Ranking keys'!W51)</f>
        <v>11</v>
      </c>
      <c r="X51" s="25">
        <f>'Ranking keys'!X51+COUNTIF('Ranking keys'!X$43:X50,'Ranking keys'!X51)</f>
        <v>11</v>
      </c>
      <c r="Y51" s="25">
        <f>'Ranking keys'!Y51+COUNTIF('Ranking keys'!Y$43:Y50,'Ranking keys'!Y51)</f>
        <v>11</v>
      </c>
      <c r="Z51" s="25">
        <f>'Ranking keys'!Z51+COUNTIF('Ranking keys'!Z$43:Z50,'Ranking keys'!Z51)</f>
        <v>11</v>
      </c>
      <c r="AA51" s="25">
        <f>'Ranking keys'!AA51+COUNTIF('Ranking keys'!AA$43:AA50,'Ranking keys'!AA51)</f>
        <v>11</v>
      </c>
      <c r="AB51" s="25">
        <f>'Ranking keys'!AB51+COUNTIF('Ranking keys'!AB$43:AB50,'Ranking keys'!AB51)</f>
        <v>11</v>
      </c>
    </row>
    <row r="52" spans="1:28" x14ac:dyDescent="0.25">
      <c r="A52" s="278"/>
      <c r="B52" s="24" t="str">
        <f>Uitslagen!B52</f>
        <v>KALFORT SPORTIF 5</v>
      </c>
      <c r="C52" s="64">
        <f>'Ranking keys'!C52+COUNTIF('Ranking keys'!C$43:C51,'Ranking keys'!C52)</f>
        <v>8</v>
      </c>
      <c r="D52" s="25">
        <f>'Ranking keys'!D52+COUNTIF('Ranking keys'!D$43:D51,'Ranking keys'!D52)</f>
        <v>7</v>
      </c>
      <c r="E52" s="25">
        <f>'Ranking keys'!E52+COUNTIF('Ranking keys'!E$43:E51,'Ranking keys'!E52)</f>
        <v>6</v>
      </c>
      <c r="F52" s="25">
        <f>'Ranking keys'!F52+COUNTIF('Ranking keys'!F$43:F51,'Ranking keys'!F52)</f>
        <v>7</v>
      </c>
      <c r="G52" s="25">
        <f>'Ranking keys'!G52+COUNTIF('Ranking keys'!G$43:G51,'Ranking keys'!G52)</f>
        <v>6</v>
      </c>
      <c r="H52" s="25">
        <f>'Ranking keys'!H52+COUNTIF('Ranking keys'!H$43:H51,'Ranking keys'!H52)</f>
        <v>4</v>
      </c>
      <c r="I52" s="25">
        <f>'Ranking keys'!I52+COUNTIF('Ranking keys'!I$43:I51,'Ranking keys'!I52)</f>
        <v>4</v>
      </c>
      <c r="J52" s="25">
        <f>'Ranking keys'!J52+COUNTIF('Ranking keys'!J$43:J51,'Ranking keys'!J52)</f>
        <v>4</v>
      </c>
      <c r="K52" s="25">
        <f>'Ranking keys'!K52+COUNTIF('Ranking keys'!K$43:K51,'Ranking keys'!K52)</f>
        <v>6</v>
      </c>
      <c r="L52" s="25">
        <f>'Ranking keys'!L52+COUNTIF('Ranking keys'!L$43:L51,'Ranking keys'!L52)</f>
        <v>7</v>
      </c>
      <c r="M52" s="25">
        <f>'Ranking keys'!M52+COUNTIF('Ranking keys'!M$43:M51,'Ranking keys'!M52)</f>
        <v>6</v>
      </c>
      <c r="N52" s="25">
        <f>'Ranking keys'!N52+COUNTIF('Ranking keys'!N$43:N51,'Ranking keys'!N52)</f>
        <v>6</v>
      </c>
      <c r="O52" s="25">
        <f>'Ranking keys'!O52+COUNTIF('Ranking keys'!O$43:O51,'Ranking keys'!O52)</f>
        <v>6</v>
      </c>
      <c r="P52" s="25">
        <f>'Ranking keys'!P52+COUNTIF('Ranking keys'!P$43:P51,'Ranking keys'!P52)</f>
        <v>6</v>
      </c>
      <c r="Q52" s="25">
        <f>'Ranking keys'!Q52+COUNTIF('Ranking keys'!Q$43:Q51,'Ranking keys'!Q52)</f>
        <v>6</v>
      </c>
      <c r="R52" s="25">
        <f>'Ranking keys'!R52+COUNTIF('Ranking keys'!R$43:R51,'Ranking keys'!R52)</f>
        <v>6</v>
      </c>
      <c r="S52" s="25">
        <f>'Ranking keys'!S52+COUNTIF('Ranking keys'!S$43:S51,'Ranking keys'!S52)</f>
        <v>7</v>
      </c>
      <c r="T52" s="25">
        <f>'Ranking keys'!T52+COUNTIF('Ranking keys'!T$43:T51,'Ranking keys'!T52)</f>
        <v>8</v>
      </c>
      <c r="U52" s="25">
        <f>'Ranking keys'!U52+COUNTIF('Ranking keys'!U$43:U51,'Ranking keys'!U52)</f>
        <v>8</v>
      </c>
      <c r="V52" s="25">
        <f>'Ranking keys'!V52+COUNTIF('Ranking keys'!V$43:V51,'Ranking keys'!V52)</f>
        <v>7</v>
      </c>
      <c r="W52" s="25">
        <f>'Ranking keys'!W52+COUNTIF('Ranking keys'!W$43:W51,'Ranking keys'!W52)</f>
        <v>7</v>
      </c>
      <c r="X52" s="25">
        <f>'Ranking keys'!X52+COUNTIF('Ranking keys'!X$43:X51,'Ranking keys'!X52)</f>
        <v>8</v>
      </c>
      <c r="Y52" s="25">
        <f>'Ranking keys'!Y52+COUNTIF('Ranking keys'!Y$43:Y51,'Ranking keys'!Y52)</f>
        <v>8</v>
      </c>
      <c r="Z52" s="25">
        <f>'Ranking keys'!Z52+COUNTIF('Ranking keys'!Z$43:Z51,'Ranking keys'!Z52)</f>
        <v>8</v>
      </c>
      <c r="AA52" s="25">
        <f>'Ranking keys'!AA52+COUNTIF('Ranking keys'!AA$43:AA51,'Ranking keys'!AA52)</f>
        <v>8</v>
      </c>
      <c r="AB52" s="25">
        <f>'Ranking keys'!AB52+COUNTIF('Ranking keys'!AB$43:AB51,'Ranking keys'!AB52)</f>
        <v>8</v>
      </c>
    </row>
    <row r="53" spans="1:28" x14ac:dyDescent="0.25">
      <c r="A53" s="278"/>
      <c r="B53" s="24" t="str">
        <f>Uitslagen!B53</f>
        <v>KALFORT SPORTIF 6</v>
      </c>
      <c r="C53" s="64">
        <f>'Ranking keys'!C53+COUNTIF('Ranking keys'!C$43:C52,'Ranking keys'!C53)</f>
        <v>4</v>
      </c>
      <c r="D53" s="25">
        <f>'Ranking keys'!D53+COUNTIF('Ranking keys'!D$43:D52,'Ranking keys'!D53)</f>
        <v>4</v>
      </c>
      <c r="E53" s="25">
        <f>'Ranking keys'!E53+COUNTIF('Ranking keys'!E$43:E52,'Ranking keys'!E53)</f>
        <v>2</v>
      </c>
      <c r="F53" s="25">
        <f>'Ranking keys'!F53+COUNTIF('Ranking keys'!F$43:F52,'Ranking keys'!F53)</f>
        <v>1</v>
      </c>
      <c r="G53" s="25">
        <f>'Ranking keys'!G53+COUNTIF('Ranking keys'!G$43:G52,'Ranking keys'!G53)</f>
        <v>3</v>
      </c>
      <c r="H53" s="25">
        <f>'Ranking keys'!H53+COUNTIF('Ranking keys'!H$43:H52,'Ranking keys'!H53)</f>
        <v>3</v>
      </c>
      <c r="I53" s="25">
        <f>'Ranking keys'!I53+COUNTIF('Ranking keys'!I$43:I52,'Ranking keys'!I53)</f>
        <v>3</v>
      </c>
      <c r="J53" s="25">
        <f>'Ranking keys'!J53+COUNTIF('Ranking keys'!J$43:J52,'Ranking keys'!J53)</f>
        <v>3</v>
      </c>
      <c r="K53" s="25">
        <f>'Ranking keys'!K53+COUNTIF('Ranking keys'!K$43:K52,'Ranking keys'!K53)</f>
        <v>3</v>
      </c>
      <c r="L53" s="25">
        <f>'Ranking keys'!L53+COUNTIF('Ranking keys'!L$43:L52,'Ranking keys'!L53)</f>
        <v>3</v>
      </c>
      <c r="M53" s="25">
        <f>'Ranking keys'!M53+COUNTIF('Ranking keys'!M$43:M52,'Ranking keys'!M53)</f>
        <v>4</v>
      </c>
      <c r="N53" s="25">
        <f>'Ranking keys'!N53+COUNTIF('Ranking keys'!N$43:N52,'Ranking keys'!N53)</f>
        <v>5</v>
      </c>
      <c r="O53" s="25">
        <f>'Ranking keys'!O53+COUNTIF('Ranking keys'!O$43:O52,'Ranking keys'!O53)</f>
        <v>5</v>
      </c>
      <c r="P53" s="25">
        <f>'Ranking keys'!P53+COUNTIF('Ranking keys'!P$43:P52,'Ranking keys'!P53)</f>
        <v>4</v>
      </c>
      <c r="Q53" s="25">
        <f>'Ranking keys'!Q53+COUNTIF('Ranking keys'!Q$43:Q52,'Ranking keys'!Q53)</f>
        <v>4</v>
      </c>
      <c r="R53" s="25">
        <f>'Ranking keys'!R53+COUNTIF('Ranking keys'!R$43:R52,'Ranking keys'!R53)</f>
        <v>4</v>
      </c>
      <c r="S53" s="25">
        <f>'Ranking keys'!S53+COUNTIF('Ranking keys'!S$43:S52,'Ranking keys'!S53)</f>
        <v>3</v>
      </c>
      <c r="T53" s="25">
        <f>'Ranking keys'!T53+COUNTIF('Ranking keys'!T$43:T52,'Ranking keys'!T53)</f>
        <v>4</v>
      </c>
      <c r="U53" s="25">
        <f>'Ranking keys'!U53+COUNTIF('Ranking keys'!U$43:U52,'Ranking keys'!U53)</f>
        <v>4</v>
      </c>
      <c r="V53" s="25">
        <f>'Ranking keys'!V53+COUNTIF('Ranking keys'!V$43:V52,'Ranking keys'!V53)</f>
        <v>3</v>
      </c>
      <c r="W53" s="25">
        <f>'Ranking keys'!W53+COUNTIF('Ranking keys'!W$43:W52,'Ranking keys'!W53)</f>
        <v>3</v>
      </c>
      <c r="X53" s="25">
        <f>'Ranking keys'!X53+COUNTIF('Ranking keys'!X$43:X52,'Ranking keys'!X53)</f>
        <v>3</v>
      </c>
      <c r="Y53" s="25">
        <f>'Ranking keys'!Y53+COUNTIF('Ranking keys'!Y$43:Y52,'Ranking keys'!Y53)</f>
        <v>3</v>
      </c>
      <c r="Z53" s="25">
        <f>'Ranking keys'!Z53+COUNTIF('Ranking keys'!Z$43:Z52,'Ranking keys'!Z53)</f>
        <v>3</v>
      </c>
      <c r="AA53" s="25">
        <f>'Ranking keys'!AA53+COUNTIF('Ranking keys'!AA$43:AA52,'Ranking keys'!AA53)</f>
        <v>4</v>
      </c>
      <c r="AB53" s="25">
        <f>'Ranking keys'!AB53+COUNTIF('Ranking keys'!AB$43:AB52,'Ranking keys'!AB53)</f>
        <v>4</v>
      </c>
    </row>
    <row r="54" spans="1:28" x14ac:dyDescent="0.25">
      <c r="A54" s="278"/>
      <c r="B54" s="24" t="str">
        <f>Uitslagen!B54</f>
        <v>STAPPES</v>
      </c>
      <c r="C54" s="64">
        <f>'Ranking keys'!C54+COUNTIF('Ranking keys'!C$43:C53,'Ranking keys'!C54)</f>
        <v>9</v>
      </c>
      <c r="D54" s="25">
        <f>'Ranking keys'!D54+COUNTIF('Ranking keys'!D$43:D53,'Ranking keys'!D54)</f>
        <v>6</v>
      </c>
      <c r="E54" s="25">
        <f>'Ranking keys'!E54+COUNTIF('Ranking keys'!E$43:E53,'Ranking keys'!E54)</f>
        <v>4</v>
      </c>
      <c r="F54" s="25">
        <f>'Ranking keys'!F54+COUNTIF('Ranking keys'!F$43:F53,'Ranking keys'!F54)</f>
        <v>3</v>
      </c>
      <c r="G54" s="25">
        <f>'Ranking keys'!G54+COUNTIF('Ranking keys'!G$43:G53,'Ranking keys'!G54)</f>
        <v>5</v>
      </c>
      <c r="H54" s="25">
        <f>'Ranking keys'!H54+COUNTIF('Ranking keys'!H$43:H53,'Ranking keys'!H54)</f>
        <v>6</v>
      </c>
      <c r="I54" s="25">
        <f>'Ranking keys'!I54+COUNTIF('Ranking keys'!I$43:I53,'Ranking keys'!I54)</f>
        <v>7</v>
      </c>
      <c r="J54" s="25">
        <f>'Ranking keys'!J54+COUNTIF('Ranking keys'!J$43:J53,'Ranking keys'!J54)</f>
        <v>7</v>
      </c>
      <c r="K54" s="25">
        <f>'Ranking keys'!K54+COUNTIF('Ranking keys'!K$43:K53,'Ranking keys'!K54)</f>
        <v>8</v>
      </c>
      <c r="L54" s="25">
        <f>'Ranking keys'!L54+COUNTIF('Ranking keys'!L$43:L53,'Ranking keys'!L54)</f>
        <v>8</v>
      </c>
      <c r="M54" s="25">
        <f>'Ranking keys'!M54+COUNTIF('Ranking keys'!M$43:M53,'Ranking keys'!M54)</f>
        <v>8</v>
      </c>
      <c r="N54" s="25">
        <f>'Ranking keys'!N54+COUNTIF('Ranking keys'!N$43:N53,'Ranking keys'!N54)</f>
        <v>7</v>
      </c>
      <c r="O54" s="25">
        <f>'Ranking keys'!O54+COUNTIF('Ranking keys'!O$43:O53,'Ranking keys'!O54)</f>
        <v>7</v>
      </c>
      <c r="P54" s="25">
        <f>'Ranking keys'!P54+COUNTIF('Ranking keys'!P$43:P53,'Ranking keys'!P54)</f>
        <v>8</v>
      </c>
      <c r="Q54" s="25">
        <f>'Ranking keys'!Q54+COUNTIF('Ranking keys'!Q$43:Q53,'Ranking keys'!Q54)</f>
        <v>7</v>
      </c>
      <c r="R54" s="25">
        <f>'Ranking keys'!R54+COUNTIF('Ranking keys'!R$43:R53,'Ranking keys'!R54)</f>
        <v>7</v>
      </c>
      <c r="S54" s="25">
        <f>'Ranking keys'!S54+COUNTIF('Ranking keys'!S$43:S53,'Ranking keys'!S54)</f>
        <v>6</v>
      </c>
      <c r="T54" s="25">
        <f>'Ranking keys'!T54+COUNTIF('Ranking keys'!T$43:T53,'Ranking keys'!T54)</f>
        <v>6</v>
      </c>
      <c r="U54" s="25">
        <f>'Ranking keys'!U54+COUNTIF('Ranking keys'!U$43:U53,'Ranking keys'!U54)</f>
        <v>6</v>
      </c>
      <c r="V54" s="25">
        <f>'Ranking keys'!V54+COUNTIF('Ranking keys'!V$43:V53,'Ranking keys'!V54)</f>
        <v>8</v>
      </c>
      <c r="W54" s="25">
        <f>'Ranking keys'!W54+COUNTIF('Ranking keys'!W$43:W53,'Ranking keys'!W54)</f>
        <v>8</v>
      </c>
      <c r="X54" s="25">
        <f>'Ranking keys'!X54+COUNTIF('Ranking keys'!X$43:X53,'Ranking keys'!X54)</f>
        <v>7</v>
      </c>
      <c r="Y54" s="25">
        <f>'Ranking keys'!Y54+COUNTIF('Ranking keys'!Y$43:Y53,'Ranking keys'!Y54)</f>
        <v>7</v>
      </c>
      <c r="Z54" s="25">
        <f>'Ranking keys'!Z54+COUNTIF('Ranking keys'!Z$43:Z53,'Ranking keys'!Z54)</f>
        <v>7</v>
      </c>
      <c r="AA54" s="25">
        <f>'Ranking keys'!AA54+COUNTIF('Ranking keys'!AA$43:AA53,'Ranking keys'!AA54)</f>
        <v>7</v>
      </c>
      <c r="AB54" s="25">
        <f>'Ranking keys'!AB54+COUNTIF('Ranking keys'!AB$43:AB53,'Ranking keys'!AB54)</f>
        <v>7</v>
      </c>
    </row>
    <row r="55" spans="1:28" x14ac:dyDescent="0.25">
      <c r="A55" s="278"/>
      <c r="B55" s="24" t="str">
        <f>Uitslagen!B55</f>
        <v>TEN DORPE 4</v>
      </c>
      <c r="C55" s="25">
        <f>'Ranking keys'!C55+COUNTIF('Ranking keys'!C$43:C54,'Ranking keys'!C55)</f>
        <v>5</v>
      </c>
      <c r="D55" s="25">
        <f>'Ranking keys'!D55+COUNTIF('Ranking keys'!D$43:D54,'Ranking keys'!D55)</f>
        <v>2</v>
      </c>
      <c r="E55" s="25">
        <f>'Ranking keys'!E55+COUNTIF('Ranking keys'!E$43:E54,'Ranking keys'!E55)</f>
        <v>5</v>
      </c>
      <c r="F55" s="25">
        <f>'Ranking keys'!F55+COUNTIF('Ranking keys'!F$43:F54,'Ranking keys'!F55)</f>
        <v>4</v>
      </c>
      <c r="G55" s="25">
        <f>'Ranking keys'!G55+COUNTIF('Ranking keys'!G$43:G54,'Ranking keys'!G55)</f>
        <v>2</v>
      </c>
      <c r="H55" s="25">
        <f>'Ranking keys'!H55+COUNTIF('Ranking keys'!H$43:H54,'Ranking keys'!H55)</f>
        <v>2</v>
      </c>
      <c r="I55" s="25">
        <f>'Ranking keys'!I55+COUNTIF('Ranking keys'!I$43:I54,'Ranking keys'!I55)</f>
        <v>2</v>
      </c>
      <c r="J55" s="25">
        <f>'Ranking keys'!J55+COUNTIF('Ranking keys'!J$43:J54,'Ranking keys'!J55)</f>
        <v>2</v>
      </c>
      <c r="K55" s="25">
        <f>'Ranking keys'!K55+COUNTIF('Ranking keys'!K$43:K54,'Ranking keys'!K55)</f>
        <v>2</v>
      </c>
      <c r="L55" s="25">
        <f>'Ranking keys'!L55+COUNTIF('Ranking keys'!L$43:L54,'Ranking keys'!L55)</f>
        <v>2</v>
      </c>
      <c r="M55" s="25">
        <f>'Ranking keys'!M55+COUNTIF('Ranking keys'!M$43:M54,'Ranking keys'!M55)</f>
        <v>2</v>
      </c>
      <c r="N55" s="25">
        <f>'Ranking keys'!N55+COUNTIF('Ranking keys'!N$43:N54,'Ranking keys'!N55)</f>
        <v>2</v>
      </c>
      <c r="O55" s="25">
        <f>'Ranking keys'!O55+COUNTIF('Ranking keys'!O$43:O54,'Ranking keys'!O55)</f>
        <v>2</v>
      </c>
      <c r="P55" s="25">
        <f>'Ranking keys'!P55+COUNTIF('Ranking keys'!P$43:P54,'Ranking keys'!P55)</f>
        <v>2</v>
      </c>
      <c r="Q55" s="25">
        <f>'Ranking keys'!Q55+COUNTIF('Ranking keys'!Q$43:Q54,'Ranking keys'!Q55)</f>
        <v>2</v>
      </c>
      <c r="R55" s="25">
        <f>'Ranking keys'!R55+COUNTIF('Ranking keys'!R$43:R54,'Ranking keys'!R55)</f>
        <v>3</v>
      </c>
      <c r="S55" s="25">
        <f>'Ranking keys'!S55+COUNTIF('Ranking keys'!S$43:S54,'Ranking keys'!S55)</f>
        <v>2</v>
      </c>
      <c r="T55" s="25">
        <f>'Ranking keys'!T55+COUNTIF('Ranking keys'!T$43:T54,'Ranking keys'!T55)</f>
        <v>2</v>
      </c>
      <c r="U55" s="25">
        <f>'Ranking keys'!U55+COUNTIF('Ranking keys'!U$43:U54,'Ranking keys'!U55)</f>
        <v>2</v>
      </c>
      <c r="V55" s="25">
        <f>'Ranking keys'!V55+COUNTIF('Ranking keys'!V$43:V54,'Ranking keys'!V55)</f>
        <v>2</v>
      </c>
      <c r="W55" s="25">
        <f>'Ranking keys'!W55+COUNTIF('Ranking keys'!W$43:W54,'Ranking keys'!W55)</f>
        <v>2</v>
      </c>
      <c r="X55" s="25">
        <f>'Ranking keys'!X55+COUNTIF('Ranking keys'!X$43:X54,'Ranking keys'!X55)</f>
        <v>2</v>
      </c>
      <c r="Y55" s="25">
        <f>'Ranking keys'!Y55+COUNTIF('Ranking keys'!Y$43:Y54,'Ranking keys'!Y55)</f>
        <v>2</v>
      </c>
      <c r="Z55" s="25">
        <f>'Ranking keys'!Z55+COUNTIF('Ranking keys'!Z$43:Z54,'Ranking keys'!Z55)</f>
        <v>2</v>
      </c>
      <c r="AA55" s="25">
        <f>'Ranking keys'!AA55+COUNTIF('Ranking keys'!AA$43:AA54,'Ranking keys'!AA55)</f>
        <v>2</v>
      </c>
      <c r="AB55" s="25">
        <f>'Ranking keys'!AB55+COUNTIF('Ranking keys'!AB$43:AB54,'Ranking keys'!AB55)</f>
        <v>2</v>
      </c>
    </row>
  </sheetData>
  <mergeCells count="4">
    <mergeCell ref="A2:A15"/>
    <mergeCell ref="A17:A29"/>
    <mergeCell ref="A31:A42"/>
    <mergeCell ref="A44:A5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2:AB55"/>
  <sheetViews>
    <sheetView workbookViewId="0"/>
  </sheetViews>
  <sheetFormatPr defaultColWidth="9.109375" defaultRowHeight="13.2" x14ac:dyDescent="0.25"/>
  <cols>
    <col min="1" max="1" width="5.109375" style="21" customWidth="1"/>
    <col min="2" max="2" width="3" style="21" bestFit="1" customWidth="1"/>
    <col min="3" max="28" width="19.6640625" style="21" bestFit="1" customWidth="1"/>
    <col min="29" max="16384" width="9.109375" style="21"/>
  </cols>
  <sheetData>
    <row r="2" spans="1:28" ht="12.75" customHeight="1" x14ac:dyDescent="0.25">
      <c r="A2" s="278" t="str">
        <f>Uitslagen!A2</f>
        <v>ERE</v>
      </c>
      <c r="B2" s="24">
        <v>1</v>
      </c>
      <c r="C2" s="25" t="str">
        <f>INDEX('Ranking Order'!$B$2:$B$14,MATCH($B2,'Ranking Order'!C$2:C$14,0),1)</f>
        <v>DEN TIGHEL 1</v>
      </c>
      <c r="D2" s="25" t="str">
        <f>INDEX('Ranking Order'!$B$2:$B$14,MATCH($B2,'Ranking Order'!D$2:D$14,0),1)</f>
        <v>DEN TIGHEL 1</v>
      </c>
      <c r="E2" s="25" t="str">
        <f>INDEX('Ranking Order'!$B$2:$B$14,MATCH($B2,'Ranking Order'!E$2:E$14,0),1)</f>
        <v>DEN TIGHEL 1</v>
      </c>
      <c r="F2" s="25" t="str">
        <f>INDEX('Ranking Order'!$B$2:$B$14,MATCH($B2,'Ranking Order'!F$2:F$14,0),1)</f>
        <v>DEN TIGHEL 1</v>
      </c>
      <c r="G2" s="25" t="str">
        <f>INDEX('Ranking Order'!$B$2:$B$14,MATCH($B2,'Ranking Order'!G$2:G$14,0),1)</f>
        <v>DEN TIGHEL 1</v>
      </c>
      <c r="H2" s="25" t="str">
        <f>INDEX('Ranking Order'!$B$2:$B$14,MATCH($B2,'Ranking Order'!H$2:H$14,0),1)</f>
        <v>DEN TIGHEL 1</v>
      </c>
      <c r="I2" s="25" t="str">
        <f>INDEX('Ranking Order'!$B$2:$B$14,MATCH($B2,'Ranking Order'!I$2:I$14,0),1)</f>
        <v>DEN TIGHEL 1</v>
      </c>
      <c r="J2" s="25" t="str">
        <f>INDEX('Ranking Order'!$B$2:$B$14,MATCH($B2,'Ranking Order'!J$2:J$14,0),1)</f>
        <v>BLACK BOYS 1</v>
      </c>
      <c r="K2" s="25" t="str">
        <f>INDEX('Ranking Order'!$B$2:$B$14,MATCH($B2,'Ranking Order'!K$2:K$14,0),1)</f>
        <v>BLACK BOYS 1</v>
      </c>
      <c r="L2" s="25" t="str">
        <f>INDEX('Ranking Order'!$B$2:$B$14,MATCH($B2,'Ranking Order'!L$2:L$14,0),1)</f>
        <v>BLACK BOYS 1</v>
      </c>
      <c r="M2" s="25" t="str">
        <f>INDEX('Ranking Order'!$B$2:$B$14,MATCH($B2,'Ranking Order'!M$2:M$14,0),1)</f>
        <v>BLACK BOYS 1</v>
      </c>
      <c r="N2" s="25" t="str">
        <f>INDEX('Ranking Order'!$B$2:$B$14,MATCH($B2,'Ranking Order'!N$2:N$14,0),1)</f>
        <v>BLACK BOYS 1</v>
      </c>
      <c r="O2" s="25" t="str">
        <f>INDEX('Ranking Order'!$B$2:$B$14,MATCH($B2,'Ranking Order'!O$2:O$14,0),1)</f>
        <v>BLACK BOYS 1</v>
      </c>
      <c r="P2" s="25" t="str">
        <f>INDEX('Ranking Order'!$B$2:$B$14,MATCH($B2,'Ranking Order'!P$2:P$14,0),1)</f>
        <v>BLACK BOYS 1</v>
      </c>
      <c r="Q2" s="25" t="str">
        <f>INDEX('Ranking Order'!$B$2:$B$14,MATCH($B2,'Ranking Order'!Q$2:Q$14,0),1)</f>
        <v>BLACK BOYS 1</v>
      </c>
      <c r="R2" s="25" t="str">
        <f>INDEX('Ranking Order'!$B$2:$B$14,MATCH($B2,'Ranking Order'!R$2:R$14,0),1)</f>
        <v>BLACK BOYS 1</v>
      </c>
      <c r="S2" s="25" t="str">
        <f>INDEX('Ranking Order'!$B$2:$B$14,MATCH($B2,'Ranking Order'!S$2:S$14,0),1)</f>
        <v>BLACK BOYS 1</v>
      </c>
      <c r="T2" s="25" t="str">
        <f>INDEX('Ranking Order'!$B$2:$B$14,MATCH($B2,'Ranking Order'!T$2:T$14,0),1)</f>
        <v>BLACK BOYS 1</v>
      </c>
      <c r="U2" s="25" t="str">
        <f>INDEX('Ranking Order'!$B$2:$B$14,MATCH($B2,'Ranking Order'!U$2:U$14,0),1)</f>
        <v>BLACK BOYS 1</v>
      </c>
      <c r="V2" s="25" t="str">
        <f>INDEX('Ranking Order'!$B$2:$B$14,MATCH($B2,'Ranking Order'!V$2:V$14,0),1)</f>
        <v>BLACK BOYS 1</v>
      </c>
      <c r="W2" s="25" t="str">
        <f>INDEX('Ranking Order'!$B$2:$B$14,MATCH($B2,'Ranking Order'!W$2:W$14,0),1)</f>
        <v>BLACK BOYS 1</v>
      </c>
      <c r="X2" s="25" t="str">
        <f>INDEX('Ranking Order'!$B$2:$B$14,MATCH($B2,'Ranking Order'!X$2:X$14,0),1)</f>
        <v>BLACK BOYS 1</v>
      </c>
      <c r="Y2" s="25" t="str">
        <f>INDEX('Ranking Order'!$B$2:$B$14,MATCH($B2,'Ranking Order'!Y$2:Y$14,0),1)</f>
        <v>BLACK BOYS 1</v>
      </c>
      <c r="Z2" s="25" t="str">
        <f>INDEX('Ranking Order'!$B$2:$B$14,MATCH($B2,'Ranking Order'!Z$2:Z$14,0),1)</f>
        <v>BLACK BOYS 1</v>
      </c>
      <c r="AA2" s="25" t="str">
        <f>INDEX('Ranking Order'!$B$2:$B$14,MATCH($B2,'Ranking Order'!AA$2:AA$14,0),1)</f>
        <v>BLACK BOYS 1</v>
      </c>
      <c r="AB2" s="25" t="str">
        <f>INDEX('Ranking Order'!$B$2:$B$14,MATCH($B2,'Ranking Order'!AB$2:AB$14,0),1)</f>
        <v>BLACK BOYS 1</v>
      </c>
    </row>
    <row r="3" spans="1:28" x14ac:dyDescent="0.25">
      <c r="A3" s="278"/>
      <c r="B3" s="24">
        <v>2</v>
      </c>
      <c r="C3" s="25" t="str">
        <f>INDEX('Ranking Order'!$B$2:$B$14,MATCH($B3,'Ranking Order'!C$2:C$14,0),1)</f>
        <v>SPORTIFKE 1</v>
      </c>
      <c r="D3" s="25" t="str">
        <f>INDEX('Ranking Order'!$B$2:$B$14,MATCH($B3,'Ranking Order'!D$2:D$14,0),1)</f>
        <v>BLACK BOYS 2</v>
      </c>
      <c r="E3" s="25" t="str">
        <f>INDEX('Ranking Order'!$B$2:$B$14,MATCH($B3,'Ranking Order'!E$2:E$14,0),1)</f>
        <v>DE SLOEBERS 1</v>
      </c>
      <c r="F3" s="25" t="str">
        <f>INDEX('Ranking Order'!$B$2:$B$14,MATCH($B3,'Ranking Order'!F$2:F$14,0),1)</f>
        <v>BLACK BOYS 2</v>
      </c>
      <c r="G3" s="25" t="str">
        <f>INDEX('Ranking Order'!$B$2:$B$14,MATCH($B3,'Ranking Order'!G$2:G$14,0),1)</f>
        <v>BLACK BOYS 2</v>
      </c>
      <c r="H3" s="25" t="str">
        <f>INDEX('Ranking Order'!$B$2:$B$14,MATCH($B3,'Ranking Order'!H$2:H$14,0),1)</f>
        <v>BLACK BOYS 1</v>
      </c>
      <c r="I3" s="25" t="str">
        <f>INDEX('Ranking Order'!$B$2:$B$14,MATCH($B3,'Ranking Order'!I$2:I$14,0),1)</f>
        <v>BLACK BOYS 1</v>
      </c>
      <c r="J3" s="25" t="str">
        <f>INDEX('Ranking Order'!$B$2:$B$14,MATCH($B3,'Ranking Order'!J$2:J$14,0),1)</f>
        <v>DEN TIGHEL 1</v>
      </c>
      <c r="K3" s="25" t="str">
        <f>INDEX('Ranking Order'!$B$2:$B$14,MATCH($B3,'Ranking Order'!K$2:K$14,0),1)</f>
        <v>DEN TIGHEL 1</v>
      </c>
      <c r="L3" s="25" t="str">
        <f>INDEX('Ranking Order'!$B$2:$B$14,MATCH($B3,'Ranking Order'!L$2:L$14,0),1)</f>
        <v>DEN TIGHEL 1</v>
      </c>
      <c r="M3" s="25" t="str">
        <f>INDEX('Ranking Order'!$B$2:$B$14,MATCH($B3,'Ranking Order'!M$2:M$14,0),1)</f>
        <v>DEN TIGHEL 1</v>
      </c>
      <c r="N3" s="25" t="str">
        <f>INDEX('Ranking Order'!$B$2:$B$14,MATCH($B3,'Ranking Order'!N$2:N$14,0),1)</f>
        <v>DEN TIGHEL 1</v>
      </c>
      <c r="O3" s="25" t="str">
        <f>INDEX('Ranking Order'!$B$2:$B$14,MATCH($B3,'Ranking Order'!O$2:O$14,0),1)</f>
        <v>BLACK BOYS 2</v>
      </c>
      <c r="P3" s="25" t="str">
        <f>INDEX('Ranking Order'!$B$2:$B$14,MATCH($B3,'Ranking Order'!P$2:P$14,0),1)</f>
        <v>BLACK BOYS 2</v>
      </c>
      <c r="Q3" s="25" t="str">
        <f>INDEX('Ranking Order'!$B$2:$B$14,MATCH($B3,'Ranking Order'!Q$2:Q$14,0),1)</f>
        <v>BLACK BOYS 2</v>
      </c>
      <c r="R3" s="25" t="str">
        <f>INDEX('Ranking Order'!$B$2:$B$14,MATCH($B3,'Ranking Order'!R$2:R$14,0),1)</f>
        <v>DEN TIGHEL 1</v>
      </c>
      <c r="S3" s="25" t="str">
        <f>INDEX('Ranking Order'!$B$2:$B$14,MATCH($B3,'Ranking Order'!S$2:S$14,0),1)</f>
        <v>DEN TIGHEL 1</v>
      </c>
      <c r="T3" s="25" t="str">
        <f>INDEX('Ranking Order'!$B$2:$B$14,MATCH($B3,'Ranking Order'!T$2:T$14,0),1)</f>
        <v>DEN TIGHEL 1</v>
      </c>
      <c r="U3" s="25" t="str">
        <f>INDEX('Ranking Order'!$B$2:$B$14,MATCH($B3,'Ranking Order'!U$2:U$14,0),1)</f>
        <v>DEN TIGHEL 1</v>
      </c>
      <c r="V3" s="25" t="str">
        <f>INDEX('Ranking Order'!$B$2:$B$14,MATCH($B3,'Ranking Order'!V$2:V$14,0),1)</f>
        <v>DEN TIGHEL 1</v>
      </c>
      <c r="W3" s="25" t="str">
        <f>INDEX('Ranking Order'!$B$2:$B$14,MATCH($B3,'Ranking Order'!W$2:W$14,0),1)</f>
        <v>DEN TIGHEL 1</v>
      </c>
      <c r="X3" s="25" t="str">
        <f>INDEX('Ranking Order'!$B$2:$B$14,MATCH($B3,'Ranking Order'!X$2:X$14,0),1)</f>
        <v>DEN TIGHEL 1</v>
      </c>
      <c r="Y3" s="25" t="str">
        <f>INDEX('Ranking Order'!$B$2:$B$14,MATCH($B3,'Ranking Order'!Y$2:Y$14,0),1)</f>
        <v>DEN TIGHEL 1</v>
      </c>
      <c r="Z3" s="25" t="str">
        <f>INDEX('Ranking Order'!$B$2:$B$14,MATCH($B3,'Ranking Order'!Z$2:Z$14,0),1)</f>
        <v>DEN TIGHEL 1</v>
      </c>
      <c r="AA3" s="25" t="str">
        <f>INDEX('Ranking Order'!$B$2:$B$14,MATCH($B3,'Ranking Order'!AA$2:AA$14,0),1)</f>
        <v>DEN TIGHEL 1</v>
      </c>
      <c r="AB3" s="25" t="str">
        <f>INDEX('Ranking Order'!$B$2:$B$14,MATCH($B3,'Ranking Order'!AB$2:AB$14,0),1)</f>
        <v>DEN TIGHEL 1</v>
      </c>
    </row>
    <row r="4" spans="1:28" x14ac:dyDescent="0.25">
      <c r="A4" s="278"/>
      <c r="B4" s="24">
        <v>3</v>
      </c>
      <c r="C4" s="25" t="str">
        <f>INDEX('Ranking Order'!$B$2:$B$14,MATCH($B4,'Ranking Order'!C$2:C$14,0),1)</f>
        <v>BLACK BOYS 2</v>
      </c>
      <c r="D4" s="25" t="str">
        <f>INDEX('Ranking Order'!$B$2:$B$14,MATCH($B4,'Ranking Order'!D$2:D$14,0),1)</f>
        <v>ELITE</v>
      </c>
      <c r="E4" s="25" t="str">
        <f>INDEX('Ranking Order'!$B$2:$B$14,MATCH($B4,'Ranking Order'!E$2:E$14,0),1)</f>
        <v>KALFORT SPORTIF 2</v>
      </c>
      <c r="F4" s="25" t="str">
        <f>INDEX('Ranking Order'!$B$2:$B$14,MATCH($B4,'Ranking Order'!F$2:F$14,0),1)</f>
        <v>BLACK BOYS 1</v>
      </c>
      <c r="G4" s="25" t="str">
        <f>INDEX('Ranking Order'!$B$2:$B$14,MATCH($B4,'Ranking Order'!G$2:G$14,0),1)</f>
        <v>BLACK BOYS 1</v>
      </c>
      <c r="H4" s="25" t="str">
        <f>INDEX('Ranking Order'!$B$2:$B$14,MATCH($B4,'Ranking Order'!H$2:H$14,0),1)</f>
        <v>DE SLOEBERS 1</v>
      </c>
      <c r="I4" s="25" t="str">
        <f>INDEX('Ranking Order'!$B$2:$B$14,MATCH($B4,'Ranking Order'!I$2:I$14,0),1)</f>
        <v>PLAZA 1</v>
      </c>
      <c r="J4" s="25" t="str">
        <f>INDEX('Ranking Order'!$B$2:$B$14,MATCH($B4,'Ranking Order'!J$2:J$14,0),1)</f>
        <v>BLACK BOYS 2</v>
      </c>
      <c r="K4" s="25" t="str">
        <f>INDEX('Ranking Order'!$B$2:$B$14,MATCH($B4,'Ranking Order'!K$2:K$14,0),1)</f>
        <v>BLACK BOYS 2</v>
      </c>
      <c r="L4" s="25" t="str">
        <f>INDEX('Ranking Order'!$B$2:$B$14,MATCH($B4,'Ranking Order'!L$2:L$14,0),1)</f>
        <v>BLACK BOYS 2</v>
      </c>
      <c r="M4" s="25" t="str">
        <f>INDEX('Ranking Order'!$B$2:$B$14,MATCH($B4,'Ranking Order'!M$2:M$14,0),1)</f>
        <v>PLAZA 1</v>
      </c>
      <c r="N4" s="25" t="str">
        <f>INDEX('Ranking Order'!$B$2:$B$14,MATCH($B4,'Ranking Order'!N$2:N$14,0),1)</f>
        <v>PLAZA 1</v>
      </c>
      <c r="O4" s="25" t="str">
        <f>INDEX('Ranking Order'!$B$2:$B$14,MATCH($B4,'Ranking Order'!O$2:O$14,0),1)</f>
        <v>DEN TIGHEL 1</v>
      </c>
      <c r="P4" s="25" t="str">
        <f>INDEX('Ranking Order'!$B$2:$B$14,MATCH($B4,'Ranking Order'!P$2:P$14,0),1)</f>
        <v>DEN TIGHEL 1</v>
      </c>
      <c r="Q4" s="25" t="str">
        <f>INDEX('Ranking Order'!$B$2:$B$14,MATCH($B4,'Ranking Order'!Q$2:Q$14,0),1)</f>
        <v>DEN TIGHEL 1</v>
      </c>
      <c r="R4" s="25" t="str">
        <f>INDEX('Ranking Order'!$B$2:$B$14,MATCH($B4,'Ranking Order'!R$2:R$14,0),1)</f>
        <v>BLACK BOYS 2</v>
      </c>
      <c r="S4" s="25" t="str">
        <f>INDEX('Ranking Order'!$B$2:$B$14,MATCH($B4,'Ranking Order'!S$2:S$14,0),1)</f>
        <v>BLACK BOYS 2</v>
      </c>
      <c r="T4" s="25" t="str">
        <f>INDEX('Ranking Order'!$B$2:$B$14,MATCH($B4,'Ranking Order'!T$2:T$14,0),1)</f>
        <v>BLACK BOYS 2</v>
      </c>
      <c r="U4" s="25" t="str">
        <f>INDEX('Ranking Order'!$B$2:$B$14,MATCH($B4,'Ranking Order'!U$2:U$14,0),1)</f>
        <v>BLACK BOYS 2</v>
      </c>
      <c r="V4" s="25" t="str">
        <f>INDEX('Ranking Order'!$B$2:$B$14,MATCH($B4,'Ranking Order'!V$2:V$14,0),1)</f>
        <v>BLACK BOYS 2</v>
      </c>
      <c r="W4" s="25" t="str">
        <f>INDEX('Ranking Order'!$B$2:$B$14,MATCH($B4,'Ranking Order'!W$2:W$14,0),1)</f>
        <v>BLACK BOYS 2</v>
      </c>
      <c r="X4" s="25" t="str">
        <f>INDEX('Ranking Order'!$B$2:$B$14,MATCH($B4,'Ranking Order'!X$2:X$14,0),1)</f>
        <v>BLACK BOYS 2</v>
      </c>
      <c r="Y4" s="25" t="str">
        <f>INDEX('Ranking Order'!$B$2:$B$14,MATCH($B4,'Ranking Order'!Y$2:Y$14,0),1)</f>
        <v>BLACK BOYS 2</v>
      </c>
      <c r="Z4" s="25" t="str">
        <f>INDEX('Ranking Order'!$B$2:$B$14,MATCH($B4,'Ranking Order'!Z$2:Z$14,0),1)</f>
        <v>BLACK BOYS 2</v>
      </c>
      <c r="AA4" s="25" t="str">
        <f>INDEX('Ranking Order'!$B$2:$B$14,MATCH($B4,'Ranking Order'!AA$2:AA$14,0),1)</f>
        <v>BLACK BOYS 2</v>
      </c>
      <c r="AB4" s="25" t="str">
        <f>INDEX('Ranking Order'!$B$2:$B$14,MATCH($B4,'Ranking Order'!AB$2:AB$14,0),1)</f>
        <v>BLACK BOYS 2</v>
      </c>
    </row>
    <row r="5" spans="1:28" x14ac:dyDescent="0.25">
      <c r="A5" s="278"/>
      <c r="B5" s="24">
        <v>4</v>
      </c>
      <c r="C5" s="25" t="str">
        <f>INDEX('Ranking Order'!$B$2:$B$14,MATCH($B5,'Ranking Order'!C$2:C$14,0),1)</f>
        <v>BLACK BOYS 1</v>
      </c>
      <c r="D5" s="25" t="str">
        <f>INDEX('Ranking Order'!$B$2:$B$14,MATCH($B5,'Ranking Order'!D$2:D$14,0),1)</f>
        <v>SPORTIFKE 1</v>
      </c>
      <c r="E5" s="25" t="str">
        <f>INDEX('Ranking Order'!$B$2:$B$14,MATCH($B5,'Ranking Order'!E$2:E$14,0),1)</f>
        <v>BLACK BOYS 2</v>
      </c>
      <c r="F5" s="25" t="str">
        <f>INDEX('Ranking Order'!$B$2:$B$14,MATCH($B5,'Ranking Order'!F$2:F$14,0),1)</f>
        <v>PLAZA 1</v>
      </c>
      <c r="G5" s="25" t="str">
        <f>INDEX('Ranking Order'!$B$2:$B$14,MATCH($B5,'Ranking Order'!G$2:G$14,0),1)</f>
        <v>PLAZA 1</v>
      </c>
      <c r="H5" s="25" t="str">
        <f>INDEX('Ranking Order'!$B$2:$B$14,MATCH($B5,'Ranking Order'!H$2:H$14,0),1)</f>
        <v>PLAZA 1</v>
      </c>
      <c r="I5" s="25" t="str">
        <f>INDEX('Ranking Order'!$B$2:$B$14,MATCH($B5,'Ranking Order'!I$2:I$14,0),1)</f>
        <v>BLACK BOYS 2</v>
      </c>
      <c r="J5" s="25" t="str">
        <f>INDEX('Ranking Order'!$B$2:$B$14,MATCH($B5,'Ranking Order'!J$2:J$14,0),1)</f>
        <v>PLAZA 1</v>
      </c>
      <c r="K5" s="25" t="str">
        <f>INDEX('Ranking Order'!$B$2:$B$14,MATCH($B5,'Ranking Order'!K$2:K$14,0),1)</f>
        <v>PLAZA 1</v>
      </c>
      <c r="L5" s="25" t="str">
        <f>INDEX('Ranking Order'!$B$2:$B$14,MATCH($B5,'Ranking Order'!L$2:L$14,0),1)</f>
        <v>DE SLOEBERS 1</v>
      </c>
      <c r="M5" s="25" t="str">
        <f>INDEX('Ranking Order'!$B$2:$B$14,MATCH($B5,'Ranking Order'!M$2:M$14,0),1)</f>
        <v>BLACK BOYS 2</v>
      </c>
      <c r="N5" s="25" t="str">
        <f>INDEX('Ranking Order'!$B$2:$B$14,MATCH($B5,'Ranking Order'!N$2:N$14,0),1)</f>
        <v>BLACK BOYS 2</v>
      </c>
      <c r="O5" s="25" t="str">
        <f>INDEX('Ranking Order'!$B$2:$B$14,MATCH($B5,'Ranking Order'!O$2:O$14,0),1)</f>
        <v>PLAZA 1</v>
      </c>
      <c r="P5" s="25" t="str">
        <f>INDEX('Ranking Order'!$B$2:$B$14,MATCH($B5,'Ranking Order'!P$2:P$14,0),1)</f>
        <v>PLAZA 1</v>
      </c>
      <c r="Q5" s="25" t="str">
        <f>INDEX('Ranking Order'!$B$2:$B$14,MATCH($B5,'Ranking Order'!Q$2:Q$14,0),1)</f>
        <v>PLAZA 1</v>
      </c>
      <c r="R5" s="25" t="str">
        <f>INDEX('Ranking Order'!$B$2:$B$14,MATCH($B5,'Ranking Order'!R$2:R$14,0),1)</f>
        <v>PLAZA 1</v>
      </c>
      <c r="S5" s="25" t="str">
        <f>INDEX('Ranking Order'!$B$2:$B$14,MATCH($B5,'Ranking Order'!S$2:S$14,0),1)</f>
        <v>SPORTIFKE 1</v>
      </c>
      <c r="T5" s="25" t="str">
        <f>INDEX('Ranking Order'!$B$2:$B$14,MATCH($B5,'Ranking Order'!T$2:T$14,0),1)</f>
        <v>PLAZA 1</v>
      </c>
      <c r="U5" s="25" t="str">
        <f>INDEX('Ranking Order'!$B$2:$B$14,MATCH($B5,'Ranking Order'!U$2:U$14,0),1)</f>
        <v>SPORTIFKE 1</v>
      </c>
      <c r="V5" s="25" t="str">
        <f>INDEX('Ranking Order'!$B$2:$B$14,MATCH($B5,'Ranking Order'!V$2:V$14,0),1)</f>
        <v>PLAZA 1</v>
      </c>
      <c r="W5" s="25" t="str">
        <f>INDEX('Ranking Order'!$B$2:$B$14,MATCH($B5,'Ranking Order'!W$2:W$14,0),1)</f>
        <v>SPORTIFKE 1</v>
      </c>
      <c r="X5" s="25" t="str">
        <f>INDEX('Ranking Order'!$B$2:$B$14,MATCH($B5,'Ranking Order'!X$2:X$14,0),1)</f>
        <v>DE SPLINTERS 1</v>
      </c>
      <c r="Y5" s="25" t="str">
        <f>INDEX('Ranking Order'!$B$2:$B$14,MATCH($B5,'Ranking Order'!Y$2:Y$14,0),1)</f>
        <v>DE SPLINTERS 1</v>
      </c>
      <c r="Z5" s="25" t="str">
        <f>INDEX('Ranking Order'!$B$2:$B$14,MATCH($B5,'Ranking Order'!Z$2:Z$14,0),1)</f>
        <v>DE SPLINTERS 1</v>
      </c>
      <c r="AA5" s="25" t="str">
        <f>INDEX('Ranking Order'!$B$2:$B$14,MATCH($B5,'Ranking Order'!AA$2:AA$14,0),1)</f>
        <v>DE SPLINTERS 1</v>
      </c>
      <c r="AB5" s="25" t="str">
        <f>INDEX('Ranking Order'!$B$2:$B$14,MATCH($B5,'Ranking Order'!AB$2:AB$14,0),1)</f>
        <v>DE SPLINTERS 1</v>
      </c>
    </row>
    <row r="6" spans="1:28" x14ac:dyDescent="0.25">
      <c r="A6" s="278"/>
      <c r="B6" s="24">
        <v>5</v>
      </c>
      <c r="C6" s="25" t="str">
        <f>INDEX('Ranking Order'!$B$2:$B$14,MATCH($B6,'Ranking Order'!C$2:C$14,0),1)</f>
        <v>DE SLOEBERS 1</v>
      </c>
      <c r="D6" s="25" t="str">
        <f>INDEX('Ranking Order'!$B$2:$B$14,MATCH($B6,'Ranking Order'!D$2:D$14,0),1)</f>
        <v>DE SLOEBERS 1</v>
      </c>
      <c r="E6" s="25" t="str">
        <f>INDEX('Ranking Order'!$B$2:$B$14,MATCH($B6,'Ranking Order'!E$2:E$14,0),1)</f>
        <v>PLAZA 1</v>
      </c>
      <c r="F6" s="25" t="str">
        <f>INDEX('Ranking Order'!$B$2:$B$14,MATCH($B6,'Ranking Order'!F$2:F$14,0),1)</f>
        <v>DE SLOEBERS 1</v>
      </c>
      <c r="G6" s="25" t="str">
        <f>INDEX('Ranking Order'!$B$2:$B$14,MATCH($B6,'Ranking Order'!G$2:G$14,0),1)</f>
        <v>DE SLOEBERS 1</v>
      </c>
      <c r="H6" s="25" t="str">
        <f>INDEX('Ranking Order'!$B$2:$B$14,MATCH($B6,'Ranking Order'!H$2:H$14,0),1)</f>
        <v>BLACK BOYS 2</v>
      </c>
      <c r="I6" s="25" t="str">
        <f>INDEX('Ranking Order'!$B$2:$B$14,MATCH($B6,'Ranking Order'!I$2:I$14,0),1)</f>
        <v>DE SLOEBERS 1</v>
      </c>
      <c r="J6" s="25" t="str">
        <f>INDEX('Ranking Order'!$B$2:$B$14,MATCH($B6,'Ranking Order'!J$2:J$14,0),1)</f>
        <v>DE SLOEBERS 1</v>
      </c>
      <c r="K6" s="25" t="str">
        <f>INDEX('Ranking Order'!$B$2:$B$14,MATCH($B6,'Ranking Order'!K$2:K$14,0),1)</f>
        <v>DE SLOEBERS 1</v>
      </c>
      <c r="L6" s="25" t="str">
        <f>INDEX('Ranking Order'!$B$2:$B$14,MATCH($B6,'Ranking Order'!L$2:L$14,0),1)</f>
        <v>PLAZA 1</v>
      </c>
      <c r="M6" s="25" t="str">
        <f>INDEX('Ranking Order'!$B$2:$B$14,MATCH($B6,'Ranking Order'!M$2:M$14,0),1)</f>
        <v>DE SLOEBERS 1</v>
      </c>
      <c r="N6" s="25" t="str">
        <f>INDEX('Ranking Order'!$B$2:$B$14,MATCH($B6,'Ranking Order'!N$2:N$14,0),1)</f>
        <v>DE SLOEBERS 1</v>
      </c>
      <c r="O6" s="25" t="str">
        <f>INDEX('Ranking Order'!$B$2:$B$14,MATCH($B6,'Ranking Order'!O$2:O$14,0),1)</f>
        <v>SPORTIFKE 1</v>
      </c>
      <c r="P6" s="25" t="str">
        <f>INDEX('Ranking Order'!$B$2:$B$14,MATCH($B6,'Ranking Order'!P$2:P$14,0),1)</f>
        <v>SPORTIFKE 1</v>
      </c>
      <c r="Q6" s="25" t="str">
        <f>INDEX('Ranking Order'!$B$2:$B$14,MATCH($B6,'Ranking Order'!Q$2:Q$14,0),1)</f>
        <v>SPORTIFKE 1</v>
      </c>
      <c r="R6" s="25" t="str">
        <f>INDEX('Ranking Order'!$B$2:$B$14,MATCH($B6,'Ranking Order'!R$2:R$14,0),1)</f>
        <v>SPORTIFKE 1</v>
      </c>
      <c r="S6" s="25" t="str">
        <f>INDEX('Ranking Order'!$B$2:$B$14,MATCH($B6,'Ranking Order'!S$2:S$14,0),1)</f>
        <v>PLAZA 1</v>
      </c>
      <c r="T6" s="25" t="str">
        <f>INDEX('Ranking Order'!$B$2:$B$14,MATCH($B6,'Ranking Order'!T$2:T$14,0),1)</f>
        <v>SPORTIFKE 1</v>
      </c>
      <c r="U6" s="25" t="str">
        <f>INDEX('Ranking Order'!$B$2:$B$14,MATCH($B6,'Ranking Order'!U$2:U$14,0),1)</f>
        <v>PLAZA 1</v>
      </c>
      <c r="V6" s="25" t="str">
        <f>INDEX('Ranking Order'!$B$2:$B$14,MATCH($B6,'Ranking Order'!V$2:V$14,0),1)</f>
        <v>SPORTIFKE 1</v>
      </c>
      <c r="W6" s="25" t="str">
        <f>INDEX('Ranking Order'!$B$2:$B$14,MATCH($B6,'Ranking Order'!W$2:W$14,0),1)</f>
        <v>DE SPLINTERS 1</v>
      </c>
      <c r="X6" s="25" t="str">
        <f>INDEX('Ranking Order'!$B$2:$B$14,MATCH($B6,'Ranking Order'!X$2:X$14,0),1)</f>
        <v>PLAZA 1</v>
      </c>
      <c r="Y6" s="25" t="str">
        <f>INDEX('Ranking Order'!$B$2:$B$14,MATCH($B6,'Ranking Order'!Y$2:Y$14,0),1)</f>
        <v>SPORTIFKE 1</v>
      </c>
      <c r="Z6" s="25" t="str">
        <f>INDEX('Ranking Order'!$B$2:$B$14,MATCH($B6,'Ranking Order'!Z$2:Z$14,0),1)</f>
        <v>SPORTIFKE 1</v>
      </c>
      <c r="AA6" s="25" t="str">
        <f>INDEX('Ranking Order'!$B$2:$B$14,MATCH($B6,'Ranking Order'!AA$2:AA$14,0),1)</f>
        <v>SPORTIFKE 1</v>
      </c>
      <c r="AB6" s="25" t="str">
        <f>INDEX('Ranking Order'!$B$2:$B$14,MATCH($B6,'Ranking Order'!AB$2:AB$14,0),1)</f>
        <v>SPORTIFKE 1</v>
      </c>
    </row>
    <row r="7" spans="1:28" x14ac:dyDescent="0.25">
      <c r="A7" s="278"/>
      <c r="B7" s="24">
        <v>6</v>
      </c>
      <c r="C7" s="25" t="str">
        <f>INDEX('Ranking Order'!$B$2:$B$14,MATCH($B7,'Ranking Order'!C$2:C$14,0),1)</f>
        <v>DE SPLINTERS 1</v>
      </c>
      <c r="D7" s="25" t="str">
        <f>INDEX('Ranking Order'!$B$2:$B$14,MATCH($B7,'Ranking Order'!D$2:D$14,0),1)</f>
        <v>ELK ZIJN RECHT</v>
      </c>
      <c r="E7" s="25" t="str">
        <f>INDEX('Ranking Order'!$B$2:$B$14,MATCH($B7,'Ranking Order'!E$2:E$14,0),1)</f>
        <v>BLACK BOYS 1</v>
      </c>
      <c r="F7" s="25" t="str">
        <f>INDEX('Ranking Order'!$B$2:$B$14,MATCH($B7,'Ranking Order'!F$2:F$14,0),1)</f>
        <v>KALFORT SPORTIF 2</v>
      </c>
      <c r="G7" s="25" t="str">
        <f>INDEX('Ranking Order'!$B$2:$B$14,MATCH($B7,'Ranking Order'!G$2:G$14,0),1)</f>
        <v>KALFORT SPORTIF 2</v>
      </c>
      <c r="H7" s="25" t="str">
        <f>INDEX('Ranking Order'!$B$2:$B$14,MATCH($B7,'Ranking Order'!H$2:H$14,0),1)</f>
        <v>SPORTIFKE 1</v>
      </c>
      <c r="I7" s="25" t="str">
        <f>INDEX('Ranking Order'!$B$2:$B$14,MATCH($B7,'Ranking Order'!I$2:I$14,0),1)</f>
        <v>DE SPLINTERS 1</v>
      </c>
      <c r="J7" s="25" t="str">
        <f>INDEX('Ranking Order'!$B$2:$B$14,MATCH($B7,'Ranking Order'!J$2:J$14,0),1)</f>
        <v>DE SPLINTERS 1</v>
      </c>
      <c r="K7" s="25" t="str">
        <f>INDEX('Ranking Order'!$B$2:$B$14,MATCH($B7,'Ranking Order'!K$2:K$14,0),1)</f>
        <v>DE SPLINTERS 1</v>
      </c>
      <c r="L7" s="25" t="str">
        <f>INDEX('Ranking Order'!$B$2:$B$14,MATCH($B7,'Ranking Order'!L$2:L$14,0),1)</f>
        <v>SPORTIFKE 1</v>
      </c>
      <c r="M7" s="25" t="str">
        <f>INDEX('Ranking Order'!$B$2:$B$14,MATCH($B7,'Ranking Order'!M$2:M$14,0),1)</f>
        <v>DE SPLINTERS 1</v>
      </c>
      <c r="N7" s="25" t="str">
        <f>INDEX('Ranking Order'!$B$2:$B$14,MATCH($B7,'Ranking Order'!N$2:N$14,0),1)</f>
        <v>SPORTIFKE 1</v>
      </c>
      <c r="O7" s="25" t="str">
        <f>INDEX('Ranking Order'!$B$2:$B$14,MATCH($B7,'Ranking Order'!O$2:O$14,0),1)</f>
        <v>DE SLOEBERS 1</v>
      </c>
      <c r="P7" s="25" t="str">
        <f>INDEX('Ranking Order'!$B$2:$B$14,MATCH($B7,'Ranking Order'!P$2:P$14,0),1)</f>
        <v>DE SLOEBERS 1</v>
      </c>
      <c r="Q7" s="25" t="str">
        <f>INDEX('Ranking Order'!$B$2:$B$14,MATCH($B7,'Ranking Order'!Q$2:Q$14,0),1)</f>
        <v>DE SLOEBERS 1</v>
      </c>
      <c r="R7" s="25" t="str">
        <f>INDEX('Ranking Order'!$B$2:$B$14,MATCH($B7,'Ranking Order'!R$2:R$14,0),1)</f>
        <v>DE SPLINTERS 1</v>
      </c>
      <c r="S7" s="25" t="str">
        <f>INDEX('Ranking Order'!$B$2:$B$14,MATCH($B7,'Ranking Order'!S$2:S$14,0),1)</f>
        <v>ELITE</v>
      </c>
      <c r="T7" s="25" t="str">
        <f>INDEX('Ranking Order'!$B$2:$B$14,MATCH($B7,'Ranking Order'!T$2:T$14,0),1)</f>
        <v>DE SLOEBERS 1</v>
      </c>
      <c r="U7" s="25" t="str">
        <f>INDEX('Ranking Order'!$B$2:$B$14,MATCH($B7,'Ranking Order'!U$2:U$14,0),1)</f>
        <v>DE SLOEBERS 1</v>
      </c>
      <c r="V7" s="25" t="str">
        <f>INDEX('Ranking Order'!$B$2:$B$14,MATCH($B7,'Ranking Order'!V$2:V$14,0),1)</f>
        <v>DE SPLINTERS 1</v>
      </c>
      <c r="W7" s="25" t="str">
        <f>INDEX('Ranking Order'!$B$2:$B$14,MATCH($B7,'Ranking Order'!W$2:W$14,0),1)</f>
        <v>PLAZA 1</v>
      </c>
      <c r="X7" s="25" t="str">
        <f>INDEX('Ranking Order'!$B$2:$B$14,MATCH($B7,'Ranking Order'!X$2:X$14,0),1)</f>
        <v>SPORTIFKE 1</v>
      </c>
      <c r="Y7" s="25" t="str">
        <f>INDEX('Ranking Order'!$B$2:$B$14,MATCH($B7,'Ranking Order'!Y$2:Y$14,0),1)</f>
        <v>PLAZA 1</v>
      </c>
      <c r="Z7" s="25" t="str">
        <f>INDEX('Ranking Order'!$B$2:$B$14,MATCH($B7,'Ranking Order'!Z$2:Z$14,0),1)</f>
        <v>DE SLOEBERS 1</v>
      </c>
      <c r="AA7" s="25" t="str">
        <f>INDEX('Ranking Order'!$B$2:$B$14,MATCH($B7,'Ranking Order'!AA$2:AA$14,0),1)</f>
        <v>DE SLOEBERS 1</v>
      </c>
      <c r="AB7" s="25" t="str">
        <f>INDEX('Ranking Order'!$B$2:$B$14,MATCH($B7,'Ranking Order'!AB$2:AB$14,0),1)</f>
        <v>ELITE</v>
      </c>
    </row>
    <row r="8" spans="1:28" x14ac:dyDescent="0.25">
      <c r="A8" s="278"/>
      <c r="B8" s="24">
        <v>7</v>
      </c>
      <c r="C8" s="25" t="str">
        <f>INDEX('Ranking Order'!$B$2:$B$14,MATCH($B8,'Ranking Order'!C$2:C$14,0),1)</f>
        <v>ELITE</v>
      </c>
      <c r="D8" s="25" t="str">
        <f>INDEX('Ranking Order'!$B$2:$B$14,MATCH($B8,'Ranking Order'!D$2:D$14,0),1)</f>
        <v>KALFORT SPORTIF 2</v>
      </c>
      <c r="E8" s="25" t="str">
        <f>INDEX('Ranking Order'!$B$2:$B$14,MATCH($B8,'Ranking Order'!E$2:E$14,0),1)</f>
        <v>DE SPLINTERS 1</v>
      </c>
      <c r="F8" s="25" t="str">
        <f>INDEX('Ranking Order'!$B$2:$B$14,MATCH($B8,'Ranking Order'!F$2:F$14,0),1)</f>
        <v>ELITE</v>
      </c>
      <c r="G8" s="25" t="str">
        <f>INDEX('Ranking Order'!$B$2:$B$14,MATCH($B8,'Ranking Order'!G$2:G$14,0),1)</f>
        <v>SPORTIFKE 1</v>
      </c>
      <c r="H8" s="25" t="str">
        <f>INDEX('Ranking Order'!$B$2:$B$14,MATCH($B8,'Ranking Order'!H$2:H$14,0),1)</f>
        <v>DE SPLINTERS 1</v>
      </c>
      <c r="I8" s="25" t="str">
        <f>INDEX('Ranking Order'!$B$2:$B$14,MATCH($B8,'Ranking Order'!I$2:I$14,0),1)</f>
        <v>SPORTIFKE 1</v>
      </c>
      <c r="J8" s="25" t="str">
        <f>INDEX('Ranking Order'!$B$2:$B$14,MATCH($B8,'Ranking Order'!J$2:J$14,0),1)</f>
        <v>SPORTIFKE 1</v>
      </c>
      <c r="K8" s="25" t="str">
        <f>INDEX('Ranking Order'!$B$2:$B$14,MATCH($B8,'Ranking Order'!K$2:K$14,0),1)</f>
        <v>SPORTIFKE 1</v>
      </c>
      <c r="L8" s="25" t="str">
        <f>INDEX('Ranking Order'!$B$2:$B$14,MATCH($B8,'Ranking Order'!L$2:L$14,0),1)</f>
        <v>DE SPLINTERS 1</v>
      </c>
      <c r="M8" s="25" t="str">
        <f>INDEX('Ranking Order'!$B$2:$B$14,MATCH($B8,'Ranking Order'!M$2:M$14,0),1)</f>
        <v>SPORTIFKE 1</v>
      </c>
      <c r="N8" s="25" t="str">
        <f>INDEX('Ranking Order'!$B$2:$B$14,MATCH($B8,'Ranking Order'!N$2:N$14,0),1)</f>
        <v>DE SPLINTERS 1</v>
      </c>
      <c r="O8" s="25" t="str">
        <f>INDEX('Ranking Order'!$B$2:$B$14,MATCH($B8,'Ranking Order'!O$2:O$14,0),1)</f>
        <v>DE SPLINTERS 1</v>
      </c>
      <c r="P8" s="25" t="str">
        <f>INDEX('Ranking Order'!$B$2:$B$14,MATCH($B8,'Ranking Order'!P$2:P$14,0),1)</f>
        <v>KALFORT SPORTIF 2</v>
      </c>
      <c r="Q8" s="25" t="str">
        <f>INDEX('Ranking Order'!$B$2:$B$14,MATCH($B8,'Ranking Order'!Q$2:Q$14,0),1)</f>
        <v>DE SPLINTERS 1</v>
      </c>
      <c r="R8" s="25" t="str">
        <f>INDEX('Ranking Order'!$B$2:$B$14,MATCH($B8,'Ranking Order'!R$2:R$14,0),1)</f>
        <v>DE SLOEBERS 1</v>
      </c>
      <c r="S8" s="25" t="str">
        <f>INDEX('Ranking Order'!$B$2:$B$14,MATCH($B8,'Ranking Order'!S$2:S$14,0),1)</f>
        <v>DE SPLINTERS 1</v>
      </c>
      <c r="T8" s="25" t="str">
        <f>INDEX('Ranking Order'!$B$2:$B$14,MATCH($B8,'Ranking Order'!T$2:T$14,0),1)</f>
        <v>DE SPLINTERS 1</v>
      </c>
      <c r="U8" s="25" t="str">
        <f>INDEX('Ranking Order'!$B$2:$B$14,MATCH($B8,'Ranking Order'!U$2:U$14,0),1)</f>
        <v>DE SPLINTERS 1</v>
      </c>
      <c r="V8" s="25" t="str">
        <f>INDEX('Ranking Order'!$B$2:$B$14,MATCH($B8,'Ranking Order'!V$2:V$14,0),1)</f>
        <v>ELITE</v>
      </c>
      <c r="W8" s="25" t="str">
        <f>INDEX('Ranking Order'!$B$2:$B$14,MATCH($B8,'Ranking Order'!W$2:W$14,0),1)</f>
        <v>DE SLOEBERS 1</v>
      </c>
      <c r="X8" s="25" t="str">
        <f>INDEX('Ranking Order'!$B$2:$B$14,MATCH($B8,'Ranking Order'!X$2:X$14,0),1)</f>
        <v>DE SLOEBERS 1</v>
      </c>
      <c r="Y8" s="25" t="str">
        <f>INDEX('Ranking Order'!$B$2:$B$14,MATCH($B8,'Ranking Order'!Y$2:Y$14,0),1)</f>
        <v>DE SLOEBERS 1</v>
      </c>
      <c r="Z8" s="25" t="str">
        <f>INDEX('Ranking Order'!$B$2:$B$14,MATCH($B8,'Ranking Order'!Z$2:Z$14,0),1)</f>
        <v>PLAZA 1</v>
      </c>
      <c r="AA8" s="25" t="str">
        <f>INDEX('Ranking Order'!$B$2:$B$14,MATCH($B8,'Ranking Order'!AA$2:AA$14,0),1)</f>
        <v>PLAZA 1</v>
      </c>
      <c r="AB8" s="25" t="str">
        <f>INDEX('Ranking Order'!$B$2:$B$14,MATCH($B8,'Ranking Order'!AB$2:AB$14,0),1)</f>
        <v>KALFORT SPORTIF 2</v>
      </c>
    </row>
    <row r="9" spans="1:28" x14ac:dyDescent="0.25">
      <c r="A9" s="278"/>
      <c r="B9" s="24">
        <v>8</v>
      </c>
      <c r="C9" s="25" t="str">
        <f>INDEX('Ranking Order'!$B$2:$B$14,MATCH($B9,'Ranking Order'!C$2:C$14,0),1)</f>
        <v>TEN DORPE 1</v>
      </c>
      <c r="D9" s="25" t="str">
        <f>INDEX('Ranking Order'!$B$2:$B$14,MATCH($B9,'Ranking Order'!D$2:D$14,0),1)</f>
        <v>PLAZA 1</v>
      </c>
      <c r="E9" s="25" t="str">
        <f>INDEX('Ranking Order'!$B$2:$B$14,MATCH($B9,'Ranking Order'!E$2:E$14,0),1)</f>
        <v>ELITE</v>
      </c>
      <c r="F9" s="25" t="str">
        <f>INDEX('Ranking Order'!$B$2:$B$14,MATCH($B9,'Ranking Order'!F$2:F$14,0),1)</f>
        <v>DE SPLINTERS 1</v>
      </c>
      <c r="G9" s="25" t="str">
        <f>INDEX('Ranking Order'!$B$2:$B$14,MATCH($B9,'Ranking Order'!G$2:G$14,0),1)</f>
        <v>ELITE</v>
      </c>
      <c r="H9" s="25" t="str">
        <f>INDEX('Ranking Order'!$B$2:$B$14,MATCH($B9,'Ranking Order'!H$2:H$14,0),1)</f>
        <v>KALFORT SPORTIF 2</v>
      </c>
      <c r="I9" s="25" t="str">
        <f>INDEX('Ranking Order'!$B$2:$B$14,MATCH($B9,'Ranking Order'!I$2:I$14,0),1)</f>
        <v>ELITE</v>
      </c>
      <c r="J9" s="25" t="str">
        <f>INDEX('Ranking Order'!$B$2:$B$14,MATCH($B9,'Ranking Order'!J$2:J$14,0),1)</f>
        <v>ELITE</v>
      </c>
      <c r="K9" s="25" t="str">
        <f>INDEX('Ranking Order'!$B$2:$B$14,MATCH($B9,'Ranking Order'!K$2:K$14,0),1)</f>
        <v>ELITE</v>
      </c>
      <c r="L9" s="25" t="str">
        <f>INDEX('Ranking Order'!$B$2:$B$14,MATCH($B9,'Ranking Order'!L$2:L$14,0),1)</f>
        <v>ELITE</v>
      </c>
      <c r="M9" s="25" t="str">
        <f>INDEX('Ranking Order'!$B$2:$B$14,MATCH($B9,'Ranking Order'!M$2:M$14,0),1)</f>
        <v>ELITE</v>
      </c>
      <c r="N9" s="25" t="str">
        <f>INDEX('Ranking Order'!$B$2:$B$14,MATCH($B9,'Ranking Order'!N$2:N$14,0),1)</f>
        <v>ELITE</v>
      </c>
      <c r="O9" s="25" t="str">
        <f>INDEX('Ranking Order'!$B$2:$B$14,MATCH($B9,'Ranking Order'!O$2:O$14,0),1)</f>
        <v>KALFORT SPORTIF 2</v>
      </c>
      <c r="P9" s="25" t="str">
        <f>INDEX('Ranking Order'!$B$2:$B$14,MATCH($B9,'Ranking Order'!P$2:P$14,0),1)</f>
        <v>ELITE</v>
      </c>
      <c r="Q9" s="25" t="str">
        <f>INDEX('Ranking Order'!$B$2:$B$14,MATCH($B9,'Ranking Order'!Q$2:Q$14,0),1)</f>
        <v>KALFORT SPORTIF 2</v>
      </c>
      <c r="R9" s="25" t="str">
        <f>INDEX('Ranking Order'!$B$2:$B$14,MATCH($B9,'Ranking Order'!R$2:R$14,0),1)</f>
        <v>KALFORT SPORTIF 2</v>
      </c>
      <c r="S9" s="25" t="str">
        <f>INDEX('Ranking Order'!$B$2:$B$14,MATCH($B9,'Ranking Order'!S$2:S$14,0),1)</f>
        <v>DE SLOEBERS 1</v>
      </c>
      <c r="T9" s="25" t="str">
        <f>INDEX('Ranking Order'!$B$2:$B$14,MATCH($B9,'Ranking Order'!T$2:T$14,0),1)</f>
        <v>ELITE</v>
      </c>
      <c r="U9" s="25" t="str">
        <f>INDEX('Ranking Order'!$B$2:$B$14,MATCH($B9,'Ranking Order'!U$2:U$14,0),1)</f>
        <v>ELITE</v>
      </c>
      <c r="V9" s="25" t="str">
        <f>INDEX('Ranking Order'!$B$2:$B$14,MATCH($B9,'Ranking Order'!V$2:V$14,0),1)</f>
        <v>DE SLOEBERS 1</v>
      </c>
      <c r="W9" s="25" t="str">
        <f>INDEX('Ranking Order'!$B$2:$B$14,MATCH($B9,'Ranking Order'!W$2:W$14,0),1)</f>
        <v>ELITE</v>
      </c>
      <c r="X9" s="25" t="str">
        <f>INDEX('Ranking Order'!$B$2:$B$14,MATCH($B9,'Ranking Order'!X$2:X$14,0),1)</f>
        <v>KALFORT SPORTIF 2</v>
      </c>
      <c r="Y9" s="25" t="str">
        <f>INDEX('Ranking Order'!$B$2:$B$14,MATCH($B9,'Ranking Order'!Y$2:Y$14,0),1)</f>
        <v>ELITE</v>
      </c>
      <c r="Z9" s="25" t="str">
        <f>INDEX('Ranking Order'!$B$2:$B$14,MATCH($B9,'Ranking Order'!Z$2:Z$14,0),1)</f>
        <v>ELITE</v>
      </c>
      <c r="AA9" s="25" t="str">
        <f>INDEX('Ranking Order'!$B$2:$B$14,MATCH($B9,'Ranking Order'!AA$2:AA$14,0),1)</f>
        <v>ELITE</v>
      </c>
      <c r="AB9" s="25" t="str">
        <f>INDEX('Ranking Order'!$B$2:$B$14,MATCH($B9,'Ranking Order'!AB$2:AB$14,0),1)</f>
        <v>DE SLOEBERS 1</v>
      </c>
    </row>
    <row r="10" spans="1:28" x14ac:dyDescent="0.25">
      <c r="A10" s="278"/>
      <c r="B10" s="24">
        <v>9</v>
      </c>
      <c r="C10" s="25" t="str">
        <f>INDEX('Ranking Order'!$B$2:$B$14,MATCH($B10,'Ranking Order'!C$2:C$14,0),1)</f>
        <v>KALFORT SPORTIF 2</v>
      </c>
      <c r="D10" s="25" t="str">
        <f>INDEX('Ranking Order'!$B$2:$B$14,MATCH($B10,'Ranking Order'!D$2:D$14,0),1)</f>
        <v>BLACK BOYS 1</v>
      </c>
      <c r="E10" s="25" t="str">
        <f>INDEX('Ranking Order'!$B$2:$B$14,MATCH($B10,'Ranking Order'!E$2:E$14,0),1)</f>
        <v>ELK ZIJN RECHT</v>
      </c>
      <c r="F10" s="25" t="str">
        <f>INDEX('Ranking Order'!$B$2:$B$14,MATCH($B10,'Ranking Order'!F$2:F$14,0),1)</f>
        <v>ELK ZIJN RECHT</v>
      </c>
      <c r="G10" s="25" t="str">
        <f>INDEX('Ranking Order'!$B$2:$B$14,MATCH($B10,'Ranking Order'!G$2:G$14,0),1)</f>
        <v>DE SPLINTERS 1</v>
      </c>
      <c r="H10" s="25" t="str">
        <f>INDEX('Ranking Order'!$B$2:$B$14,MATCH($B10,'Ranking Order'!H$2:H$14,0),1)</f>
        <v>ELITE</v>
      </c>
      <c r="I10" s="25" t="str">
        <f>INDEX('Ranking Order'!$B$2:$B$14,MATCH($B10,'Ranking Order'!I$2:I$14,0),1)</f>
        <v>KALFORT SPORTIF 2</v>
      </c>
      <c r="J10" s="25" t="str">
        <f>INDEX('Ranking Order'!$B$2:$B$14,MATCH($B10,'Ranking Order'!J$2:J$14,0),1)</f>
        <v>KALFORT SPORTIF 2</v>
      </c>
      <c r="K10" s="25" t="str">
        <f>INDEX('Ranking Order'!$B$2:$B$14,MATCH($B10,'Ranking Order'!K$2:K$14,0),1)</f>
        <v>KALFORT SPORTIF 2</v>
      </c>
      <c r="L10" s="25" t="str">
        <f>INDEX('Ranking Order'!$B$2:$B$14,MATCH($B10,'Ranking Order'!L$2:L$14,0),1)</f>
        <v>KALFORT SPORTIF 2</v>
      </c>
      <c r="M10" s="25" t="str">
        <f>INDEX('Ranking Order'!$B$2:$B$14,MATCH($B10,'Ranking Order'!M$2:M$14,0),1)</f>
        <v>KALFORT SPORTIF 2</v>
      </c>
      <c r="N10" s="25" t="str">
        <f>INDEX('Ranking Order'!$B$2:$B$14,MATCH($B10,'Ranking Order'!N$2:N$14,0),1)</f>
        <v>KALFORT SPORTIF 2</v>
      </c>
      <c r="O10" s="25" t="str">
        <f>INDEX('Ranking Order'!$B$2:$B$14,MATCH($B10,'Ranking Order'!O$2:O$14,0),1)</f>
        <v>ELITE</v>
      </c>
      <c r="P10" s="25" t="str">
        <f>INDEX('Ranking Order'!$B$2:$B$14,MATCH($B10,'Ranking Order'!P$2:P$14,0),1)</f>
        <v>DE SPLINTERS 1</v>
      </c>
      <c r="Q10" s="25" t="str">
        <f>INDEX('Ranking Order'!$B$2:$B$14,MATCH($B10,'Ranking Order'!Q$2:Q$14,0),1)</f>
        <v>ELITE</v>
      </c>
      <c r="R10" s="25" t="str">
        <f>INDEX('Ranking Order'!$B$2:$B$14,MATCH($B10,'Ranking Order'!R$2:R$14,0),1)</f>
        <v>ELITE</v>
      </c>
      <c r="S10" s="25" t="str">
        <f>INDEX('Ranking Order'!$B$2:$B$14,MATCH($B10,'Ranking Order'!S$2:S$14,0),1)</f>
        <v>KALFORT SPORTIF 2</v>
      </c>
      <c r="T10" s="25" t="str">
        <f>INDEX('Ranking Order'!$B$2:$B$14,MATCH($B10,'Ranking Order'!T$2:T$14,0),1)</f>
        <v>KALFORT SPORTIF 2</v>
      </c>
      <c r="U10" s="25" t="str">
        <f>INDEX('Ranking Order'!$B$2:$B$14,MATCH($B10,'Ranking Order'!U$2:U$14,0),1)</f>
        <v>KALFORT SPORTIF 2</v>
      </c>
      <c r="V10" s="25" t="str">
        <f>INDEX('Ranking Order'!$B$2:$B$14,MATCH($B10,'Ranking Order'!V$2:V$14,0),1)</f>
        <v>KALFORT SPORTIF 2</v>
      </c>
      <c r="W10" s="25" t="str">
        <f>INDEX('Ranking Order'!$B$2:$B$14,MATCH($B10,'Ranking Order'!W$2:W$14,0),1)</f>
        <v>KALFORT SPORTIF 2</v>
      </c>
      <c r="X10" s="25" t="str">
        <f>INDEX('Ranking Order'!$B$2:$B$14,MATCH($B10,'Ranking Order'!X$2:X$14,0),1)</f>
        <v>ELITE</v>
      </c>
      <c r="Y10" s="25" t="str">
        <f>INDEX('Ranking Order'!$B$2:$B$14,MATCH($B10,'Ranking Order'!Y$2:Y$14,0),1)</f>
        <v>KALFORT SPORTIF 2</v>
      </c>
      <c r="Z10" s="25" t="str">
        <f>INDEX('Ranking Order'!$B$2:$B$14,MATCH($B10,'Ranking Order'!Z$2:Z$14,0),1)</f>
        <v>KALFORT SPORTIF 2</v>
      </c>
      <c r="AA10" s="25" t="str">
        <f>INDEX('Ranking Order'!$B$2:$B$14,MATCH($B10,'Ranking Order'!AA$2:AA$14,0),1)</f>
        <v>KALFORT SPORTIF 2</v>
      </c>
      <c r="AB10" s="25" t="str">
        <f>INDEX('Ranking Order'!$B$2:$B$14,MATCH($B10,'Ranking Order'!AB$2:AB$14,0),1)</f>
        <v>PLAZA 1</v>
      </c>
    </row>
    <row r="11" spans="1:28" x14ac:dyDescent="0.25">
      <c r="A11" s="278"/>
      <c r="B11" s="24">
        <v>10</v>
      </c>
      <c r="C11" s="25" t="str">
        <f>INDEX('Ranking Order'!$B$2:$B$14,MATCH($B11,'Ranking Order'!C$2:C$14,0),1)</f>
        <v>PLAZA 1</v>
      </c>
      <c r="D11" s="25" t="str">
        <f>INDEX('Ranking Order'!$B$2:$B$14,MATCH($B11,'Ranking Order'!D$2:D$14,0),1)</f>
        <v>DE SPLINTERS 1</v>
      </c>
      <c r="E11" s="25" t="str">
        <f>INDEX('Ranking Order'!$B$2:$B$14,MATCH($B11,'Ranking Order'!E$2:E$14,0),1)</f>
        <v>SPORTIFKE 1</v>
      </c>
      <c r="F11" s="25" t="str">
        <f>INDEX('Ranking Order'!$B$2:$B$14,MATCH($B11,'Ranking Order'!F$2:F$14,0),1)</f>
        <v>SPORTIFKE 1</v>
      </c>
      <c r="G11" s="25" t="str">
        <f>INDEX('Ranking Order'!$B$2:$B$14,MATCH($B11,'Ranking Order'!G$2:G$14,0),1)</f>
        <v>ELK ZIJN RECHT</v>
      </c>
      <c r="H11" s="25" t="str">
        <f>INDEX('Ranking Order'!$B$2:$B$14,MATCH($B11,'Ranking Order'!H$2:H$14,0),1)</f>
        <v>ELK ZIJN RECHT</v>
      </c>
      <c r="I11" s="25" t="str">
        <f>INDEX('Ranking Order'!$B$2:$B$14,MATCH($B11,'Ranking Order'!I$2:I$14,0),1)</f>
        <v>KALFORT SPORTIF 1</v>
      </c>
      <c r="J11" s="25" t="str">
        <f>INDEX('Ranking Order'!$B$2:$B$14,MATCH($B11,'Ranking Order'!J$2:J$14,0),1)</f>
        <v>KALFORT SPORTIF 1</v>
      </c>
      <c r="K11" s="25" t="str">
        <f>INDEX('Ranking Order'!$B$2:$B$14,MATCH($B11,'Ranking Order'!K$2:K$14,0),1)</f>
        <v>TEN DORPE 1</v>
      </c>
      <c r="L11" s="25" t="str">
        <f>INDEX('Ranking Order'!$B$2:$B$14,MATCH($B11,'Ranking Order'!L$2:L$14,0),1)</f>
        <v>TEN DORPE 1</v>
      </c>
      <c r="M11" s="25" t="str">
        <f>INDEX('Ranking Order'!$B$2:$B$14,MATCH($B11,'Ranking Order'!M$2:M$14,0),1)</f>
        <v>TEN DORPE 1</v>
      </c>
      <c r="N11" s="25" t="str">
        <f>INDEX('Ranking Order'!$B$2:$B$14,MATCH($B11,'Ranking Order'!N$2:N$14,0),1)</f>
        <v>KALFORT SPORTIF 1</v>
      </c>
      <c r="O11" s="25" t="str">
        <f>INDEX('Ranking Order'!$B$2:$B$14,MATCH($B11,'Ranking Order'!O$2:O$14,0),1)</f>
        <v>KALFORT SPORTIF 1</v>
      </c>
      <c r="P11" s="25" t="str">
        <f>INDEX('Ranking Order'!$B$2:$B$14,MATCH($B11,'Ranking Order'!P$2:P$14,0),1)</f>
        <v>KALFORT SPORTIF 1</v>
      </c>
      <c r="Q11" s="25" t="str">
        <f>INDEX('Ranking Order'!$B$2:$B$14,MATCH($B11,'Ranking Order'!Q$2:Q$14,0),1)</f>
        <v>KALFORT SPORTIF 1</v>
      </c>
      <c r="R11" s="25" t="str">
        <f>INDEX('Ranking Order'!$B$2:$B$14,MATCH($B11,'Ranking Order'!R$2:R$14,0),1)</f>
        <v>KALFORT SPORTIF 1</v>
      </c>
      <c r="S11" s="25" t="str">
        <f>INDEX('Ranking Order'!$B$2:$B$14,MATCH($B11,'Ranking Order'!S$2:S$14,0),1)</f>
        <v>KALFORT SPORTIF 1</v>
      </c>
      <c r="T11" s="25" t="str">
        <f>INDEX('Ranking Order'!$B$2:$B$14,MATCH($B11,'Ranking Order'!T$2:T$14,0),1)</f>
        <v>KALFORT SPORTIF 1</v>
      </c>
      <c r="U11" s="25" t="str">
        <f>INDEX('Ranking Order'!$B$2:$B$14,MATCH($B11,'Ranking Order'!U$2:U$14,0),1)</f>
        <v>KALFORT SPORTIF 1</v>
      </c>
      <c r="V11" s="25" t="str">
        <f>INDEX('Ranking Order'!$B$2:$B$14,MATCH($B11,'Ranking Order'!V$2:V$14,0),1)</f>
        <v>KALFORT SPORTIF 1</v>
      </c>
      <c r="W11" s="25" t="str">
        <f>INDEX('Ranking Order'!$B$2:$B$14,MATCH($B11,'Ranking Order'!W$2:W$14,0),1)</f>
        <v>KALFORT SPORTIF 1</v>
      </c>
      <c r="X11" s="25" t="str">
        <f>INDEX('Ranking Order'!$B$2:$B$14,MATCH($B11,'Ranking Order'!X$2:X$14,0),1)</f>
        <v>KALFORT SPORTIF 1</v>
      </c>
      <c r="Y11" s="25" t="str">
        <f>INDEX('Ranking Order'!$B$2:$B$14,MATCH($B11,'Ranking Order'!Y$2:Y$14,0),1)</f>
        <v>KALFORT SPORTIF 1</v>
      </c>
      <c r="Z11" s="25" t="str">
        <f>INDEX('Ranking Order'!$B$2:$B$14,MATCH($B11,'Ranking Order'!Z$2:Z$14,0),1)</f>
        <v>KALFORT SPORTIF 1</v>
      </c>
      <c r="AA11" s="25" t="str">
        <f>INDEX('Ranking Order'!$B$2:$B$14,MATCH($B11,'Ranking Order'!AA$2:AA$14,0),1)</f>
        <v>KALFORT SPORTIF 1</v>
      </c>
      <c r="AB11" s="25" t="str">
        <f>INDEX('Ranking Order'!$B$2:$B$14,MATCH($B11,'Ranking Order'!AB$2:AB$14,0),1)</f>
        <v>KALFORT SPORTIF 1</v>
      </c>
    </row>
    <row r="12" spans="1:28" x14ac:dyDescent="0.25">
      <c r="A12" s="278"/>
      <c r="B12" s="24">
        <v>11</v>
      </c>
      <c r="C12" s="25" t="str">
        <f>INDEX('Ranking Order'!$B$2:$B$14,MATCH($B12,'Ranking Order'!C$2:C$14,0),1)</f>
        <v>DE PLEKKERS</v>
      </c>
      <c r="D12" s="25" t="str">
        <f>INDEX('Ranking Order'!$B$2:$B$14,MATCH($B12,'Ranking Order'!D$2:D$14,0),1)</f>
        <v>TEN DORPE 1</v>
      </c>
      <c r="E12" s="25" t="str">
        <f>INDEX('Ranking Order'!$B$2:$B$14,MATCH($B12,'Ranking Order'!E$2:E$14,0),1)</f>
        <v>TEN DORPE 1</v>
      </c>
      <c r="F12" s="25" t="str">
        <f>INDEX('Ranking Order'!$B$2:$B$14,MATCH($B12,'Ranking Order'!F$2:F$14,0),1)</f>
        <v>KALFORT SPORTIF 1</v>
      </c>
      <c r="G12" s="25" t="str">
        <f>INDEX('Ranking Order'!$B$2:$B$14,MATCH($B12,'Ranking Order'!G$2:G$14,0),1)</f>
        <v>KALFORT SPORTIF 1</v>
      </c>
      <c r="H12" s="25" t="str">
        <f>INDEX('Ranking Order'!$B$2:$B$14,MATCH($B12,'Ranking Order'!H$2:H$14,0),1)</f>
        <v>TEN DORPE 1</v>
      </c>
      <c r="I12" s="25" t="str">
        <f>INDEX('Ranking Order'!$B$2:$B$14,MATCH($B12,'Ranking Order'!I$2:I$14,0),1)</f>
        <v>ELK ZIJN RECHT</v>
      </c>
      <c r="J12" s="25" t="str">
        <f>INDEX('Ranking Order'!$B$2:$B$14,MATCH($B12,'Ranking Order'!J$2:J$14,0),1)</f>
        <v>TEN DORPE 1</v>
      </c>
      <c r="K12" s="25" t="str">
        <f>INDEX('Ranking Order'!$B$2:$B$14,MATCH($B12,'Ranking Order'!K$2:K$14,0),1)</f>
        <v>KALFORT SPORTIF 1</v>
      </c>
      <c r="L12" s="25" t="str">
        <f>INDEX('Ranking Order'!$B$2:$B$14,MATCH($B12,'Ranking Order'!L$2:L$14,0),1)</f>
        <v>KALFORT SPORTIF 1</v>
      </c>
      <c r="M12" s="25" t="str">
        <f>INDEX('Ranking Order'!$B$2:$B$14,MATCH($B12,'Ranking Order'!M$2:M$14,0),1)</f>
        <v>KALFORT SPORTIF 1</v>
      </c>
      <c r="N12" s="25" t="str">
        <f>INDEX('Ranking Order'!$B$2:$B$14,MATCH($B12,'Ranking Order'!N$2:N$14,0),1)</f>
        <v>TEN DORPE 1</v>
      </c>
      <c r="O12" s="25" t="str">
        <f>INDEX('Ranking Order'!$B$2:$B$14,MATCH($B12,'Ranking Order'!O$2:O$14,0),1)</f>
        <v>ELK ZIJN RECHT</v>
      </c>
      <c r="P12" s="25" t="str">
        <f>INDEX('Ranking Order'!$B$2:$B$14,MATCH($B12,'Ranking Order'!P$2:P$14,0),1)</f>
        <v>ELK ZIJN RECHT</v>
      </c>
      <c r="Q12" s="25" t="str">
        <f>INDEX('Ranking Order'!$B$2:$B$14,MATCH($B12,'Ranking Order'!Q$2:Q$14,0),1)</f>
        <v>ELK ZIJN RECHT</v>
      </c>
      <c r="R12" s="25" t="str">
        <f>INDEX('Ranking Order'!$B$2:$B$14,MATCH($B12,'Ranking Order'!R$2:R$14,0),1)</f>
        <v>ELK ZIJN RECHT</v>
      </c>
      <c r="S12" s="25" t="str">
        <f>INDEX('Ranking Order'!$B$2:$B$14,MATCH($B12,'Ranking Order'!S$2:S$14,0),1)</f>
        <v>ELK ZIJN RECHT</v>
      </c>
      <c r="T12" s="25" t="str">
        <f>INDEX('Ranking Order'!$B$2:$B$14,MATCH($B12,'Ranking Order'!T$2:T$14,0),1)</f>
        <v>ELK ZIJN RECHT</v>
      </c>
      <c r="U12" s="25" t="str">
        <f>INDEX('Ranking Order'!$B$2:$B$14,MATCH($B12,'Ranking Order'!U$2:U$14,0),1)</f>
        <v>ELK ZIJN RECHT</v>
      </c>
      <c r="V12" s="25" t="str">
        <f>INDEX('Ranking Order'!$B$2:$B$14,MATCH($B12,'Ranking Order'!V$2:V$14,0),1)</f>
        <v>ELK ZIJN RECHT</v>
      </c>
      <c r="W12" s="25" t="str">
        <f>INDEX('Ranking Order'!$B$2:$B$14,MATCH($B12,'Ranking Order'!W$2:W$14,0),1)</f>
        <v>ELK ZIJN RECHT</v>
      </c>
      <c r="X12" s="25" t="str">
        <f>INDEX('Ranking Order'!$B$2:$B$14,MATCH($B12,'Ranking Order'!X$2:X$14,0),1)</f>
        <v>ELK ZIJN RECHT</v>
      </c>
      <c r="Y12" s="25" t="str">
        <f>INDEX('Ranking Order'!$B$2:$B$14,MATCH($B12,'Ranking Order'!Y$2:Y$14,0),1)</f>
        <v>TEN DORPE 1</v>
      </c>
      <c r="Z12" s="25" t="str">
        <f>INDEX('Ranking Order'!$B$2:$B$14,MATCH($B12,'Ranking Order'!Z$2:Z$14,0),1)</f>
        <v>TEN DORPE 1</v>
      </c>
      <c r="AA12" s="25" t="str">
        <f>INDEX('Ranking Order'!$B$2:$B$14,MATCH($B12,'Ranking Order'!AA$2:AA$14,0),1)</f>
        <v>TEN DORPE 1</v>
      </c>
      <c r="AB12" s="25" t="str">
        <f>INDEX('Ranking Order'!$B$2:$B$14,MATCH($B12,'Ranking Order'!AB$2:AB$14,0),1)</f>
        <v>ELK ZIJN RECHT</v>
      </c>
    </row>
    <row r="13" spans="1:28" x14ac:dyDescent="0.25">
      <c r="A13" s="278"/>
      <c r="B13" s="24">
        <v>12</v>
      </c>
      <c r="C13" s="25" t="str">
        <f>INDEX('Ranking Order'!$B$2:$B$14,MATCH($B13,'Ranking Order'!C$2:C$14,0),1)</f>
        <v>ELK ZIJN RECHT</v>
      </c>
      <c r="D13" s="25" t="str">
        <f>INDEX('Ranking Order'!$B$2:$B$14,MATCH($B13,'Ranking Order'!D$2:D$14,0),1)</f>
        <v>DE PLEKKERS</v>
      </c>
      <c r="E13" s="25" t="str">
        <f>INDEX('Ranking Order'!$B$2:$B$14,MATCH($B13,'Ranking Order'!E$2:E$14,0),1)</f>
        <v>DE PLEKKERS</v>
      </c>
      <c r="F13" s="25" t="str">
        <f>INDEX('Ranking Order'!$B$2:$B$14,MATCH($B13,'Ranking Order'!F$2:F$14,0),1)</f>
        <v>TEN DORPE 1</v>
      </c>
      <c r="G13" s="25" t="str">
        <f>INDEX('Ranking Order'!$B$2:$B$14,MATCH($B13,'Ranking Order'!G$2:G$14,0),1)</f>
        <v>DE PLEKKERS</v>
      </c>
      <c r="H13" s="25" t="str">
        <f>INDEX('Ranking Order'!$B$2:$B$14,MATCH($B13,'Ranking Order'!H$2:H$14,0),1)</f>
        <v>KALFORT SPORTIF 1</v>
      </c>
      <c r="I13" s="25" t="str">
        <f>INDEX('Ranking Order'!$B$2:$B$14,MATCH($B13,'Ranking Order'!I$2:I$14,0),1)</f>
        <v>TEN DORPE 1</v>
      </c>
      <c r="J13" s="25" t="str">
        <f>INDEX('Ranking Order'!$B$2:$B$14,MATCH($B13,'Ranking Order'!J$2:J$14,0),1)</f>
        <v>ELK ZIJN RECHT</v>
      </c>
      <c r="K13" s="25" t="str">
        <f>INDEX('Ranking Order'!$B$2:$B$14,MATCH($B13,'Ranking Order'!K$2:K$14,0),1)</f>
        <v>ELK ZIJN RECHT</v>
      </c>
      <c r="L13" s="25" t="str">
        <f>INDEX('Ranking Order'!$B$2:$B$14,MATCH($B13,'Ranking Order'!L$2:L$14,0),1)</f>
        <v>ELK ZIJN RECHT</v>
      </c>
      <c r="M13" s="25" t="str">
        <f>INDEX('Ranking Order'!$B$2:$B$14,MATCH($B13,'Ranking Order'!M$2:M$14,0),1)</f>
        <v>ELK ZIJN RECHT</v>
      </c>
      <c r="N13" s="25" t="str">
        <f>INDEX('Ranking Order'!$B$2:$B$14,MATCH($B13,'Ranking Order'!N$2:N$14,0),1)</f>
        <v>ELK ZIJN RECHT</v>
      </c>
      <c r="O13" s="25" t="str">
        <f>INDEX('Ranking Order'!$B$2:$B$14,MATCH($B13,'Ranking Order'!O$2:O$14,0),1)</f>
        <v>TEN DORPE 1</v>
      </c>
      <c r="P13" s="25" t="str">
        <f>INDEX('Ranking Order'!$B$2:$B$14,MATCH($B13,'Ranking Order'!P$2:P$14,0),1)</f>
        <v>TEN DORPE 1</v>
      </c>
      <c r="Q13" s="25" t="str">
        <f>INDEX('Ranking Order'!$B$2:$B$14,MATCH($B13,'Ranking Order'!Q$2:Q$14,0),1)</f>
        <v>TEN DORPE 1</v>
      </c>
      <c r="R13" s="25" t="str">
        <f>INDEX('Ranking Order'!$B$2:$B$14,MATCH($B13,'Ranking Order'!R$2:R$14,0),1)</f>
        <v>TEN DORPE 1</v>
      </c>
      <c r="S13" s="25" t="str">
        <f>INDEX('Ranking Order'!$B$2:$B$14,MATCH($B13,'Ranking Order'!S$2:S$14,0),1)</f>
        <v>TEN DORPE 1</v>
      </c>
      <c r="T13" s="25" t="str">
        <f>INDEX('Ranking Order'!$B$2:$B$14,MATCH($B13,'Ranking Order'!T$2:T$14,0),1)</f>
        <v>TEN DORPE 1</v>
      </c>
      <c r="U13" s="25" t="str">
        <f>INDEX('Ranking Order'!$B$2:$B$14,MATCH($B13,'Ranking Order'!U$2:U$14,0),1)</f>
        <v>TEN DORPE 1</v>
      </c>
      <c r="V13" s="25" t="str">
        <f>INDEX('Ranking Order'!$B$2:$B$14,MATCH($B13,'Ranking Order'!V$2:V$14,0),1)</f>
        <v>TEN DORPE 1</v>
      </c>
      <c r="W13" s="25" t="str">
        <f>INDEX('Ranking Order'!$B$2:$B$14,MATCH($B13,'Ranking Order'!W$2:W$14,0),1)</f>
        <v>TEN DORPE 1</v>
      </c>
      <c r="X13" s="25" t="str">
        <f>INDEX('Ranking Order'!$B$2:$B$14,MATCH($B13,'Ranking Order'!X$2:X$14,0),1)</f>
        <v>TEN DORPE 1</v>
      </c>
      <c r="Y13" s="25" t="str">
        <f>INDEX('Ranking Order'!$B$2:$B$14,MATCH($B13,'Ranking Order'!Y$2:Y$14,0),1)</f>
        <v>ELK ZIJN RECHT</v>
      </c>
      <c r="Z13" s="25" t="str">
        <f>INDEX('Ranking Order'!$B$2:$B$14,MATCH($B13,'Ranking Order'!Z$2:Z$14,0),1)</f>
        <v>ELK ZIJN RECHT</v>
      </c>
      <c r="AA13" s="25" t="str">
        <f>INDEX('Ranking Order'!$B$2:$B$14,MATCH($B13,'Ranking Order'!AA$2:AA$14,0),1)</f>
        <v>ELK ZIJN RECHT</v>
      </c>
      <c r="AB13" s="25" t="str">
        <f>INDEX('Ranking Order'!$B$2:$B$14,MATCH($B13,'Ranking Order'!AB$2:AB$14,0),1)</f>
        <v>TEN DORPE 1</v>
      </c>
    </row>
    <row r="14" spans="1:28" x14ac:dyDescent="0.25">
      <c r="A14" s="278"/>
      <c r="B14" s="24">
        <v>13</v>
      </c>
      <c r="C14" s="25" t="str">
        <f>INDEX('Ranking Order'!$B$2:$B$14,MATCH($B14,'Ranking Order'!C$2:C$14,0),1)</f>
        <v>KALFORT SPORTIF 1</v>
      </c>
      <c r="D14" s="25" t="str">
        <f>INDEX('Ranking Order'!$B$2:$B$14,MATCH($B14,'Ranking Order'!D$2:D$14,0),1)</f>
        <v>KALFORT SPORTIF 1</v>
      </c>
      <c r="E14" s="25" t="str">
        <f>INDEX('Ranking Order'!$B$2:$B$14,MATCH($B14,'Ranking Order'!E$2:E$14,0),1)</f>
        <v>KALFORT SPORTIF 1</v>
      </c>
      <c r="F14" s="25" t="str">
        <f>INDEX('Ranking Order'!$B$2:$B$14,MATCH($B14,'Ranking Order'!F$2:F$14,0),1)</f>
        <v>DE PLEKKERS</v>
      </c>
      <c r="G14" s="25" t="str">
        <f>INDEX('Ranking Order'!$B$2:$B$14,MATCH($B14,'Ranking Order'!G$2:G$14,0),1)</f>
        <v>TEN DORPE 1</v>
      </c>
      <c r="H14" s="25" t="str">
        <f>INDEX('Ranking Order'!$B$2:$B$14,MATCH($B14,'Ranking Order'!H$2:H$14,0),1)</f>
        <v>DE PLEKKERS</v>
      </c>
      <c r="I14" s="25" t="str">
        <f>INDEX('Ranking Order'!$B$2:$B$14,MATCH($B14,'Ranking Order'!I$2:I$14,0),1)</f>
        <v>DE PLEKKERS</v>
      </c>
      <c r="J14" s="25" t="str">
        <f>INDEX('Ranking Order'!$B$2:$B$14,MATCH($B14,'Ranking Order'!J$2:J$14,0),1)</f>
        <v>DE PLEKKERS</v>
      </c>
      <c r="K14" s="25" t="str">
        <f>INDEX('Ranking Order'!$B$2:$B$14,MATCH($B14,'Ranking Order'!K$2:K$14,0),1)</f>
        <v>DE PLEKKERS</v>
      </c>
      <c r="L14" s="25" t="str">
        <f>INDEX('Ranking Order'!$B$2:$B$14,MATCH($B14,'Ranking Order'!L$2:L$14,0),1)</f>
        <v>DE PLEKKERS</v>
      </c>
      <c r="M14" s="25" t="str">
        <f>INDEX('Ranking Order'!$B$2:$B$14,MATCH($B14,'Ranking Order'!M$2:M$14,0),1)</f>
        <v>DE PLEKKERS</v>
      </c>
      <c r="N14" s="25" t="str">
        <f>INDEX('Ranking Order'!$B$2:$B$14,MATCH($B14,'Ranking Order'!N$2:N$14,0),1)</f>
        <v>DE PLEKKERS</v>
      </c>
      <c r="O14" s="25" t="str">
        <f>INDEX('Ranking Order'!$B$2:$B$14,MATCH($B14,'Ranking Order'!O$2:O$14,0),1)</f>
        <v>DE PLEKKERS</v>
      </c>
      <c r="P14" s="25" t="str">
        <f>INDEX('Ranking Order'!$B$2:$B$14,MATCH($B14,'Ranking Order'!P$2:P$14,0),1)</f>
        <v>DE PLEKKERS</v>
      </c>
      <c r="Q14" s="25" t="str">
        <f>INDEX('Ranking Order'!$B$2:$B$14,MATCH($B14,'Ranking Order'!Q$2:Q$14,0),1)</f>
        <v>DE PLEKKERS</v>
      </c>
      <c r="R14" s="25" t="str">
        <f>INDEX('Ranking Order'!$B$2:$B$14,MATCH($B14,'Ranking Order'!R$2:R$14,0),1)</f>
        <v>DE PLEKKERS</v>
      </c>
      <c r="S14" s="25" t="str">
        <f>INDEX('Ranking Order'!$B$2:$B$14,MATCH($B14,'Ranking Order'!S$2:S$14,0),1)</f>
        <v>DE PLEKKERS</v>
      </c>
      <c r="T14" s="25" t="str">
        <f>INDEX('Ranking Order'!$B$2:$B$14,MATCH($B14,'Ranking Order'!T$2:T$14,0),1)</f>
        <v>DE PLEKKERS</v>
      </c>
      <c r="U14" s="25" t="str">
        <f>INDEX('Ranking Order'!$B$2:$B$14,MATCH($B14,'Ranking Order'!U$2:U$14,0),1)</f>
        <v>DE PLEKKERS</v>
      </c>
      <c r="V14" s="25" t="str">
        <f>INDEX('Ranking Order'!$B$2:$B$14,MATCH($B14,'Ranking Order'!V$2:V$14,0),1)</f>
        <v>DE PLEKKERS</v>
      </c>
      <c r="W14" s="25" t="str">
        <f>INDEX('Ranking Order'!$B$2:$B$14,MATCH($B14,'Ranking Order'!W$2:W$14,0),1)</f>
        <v>DE PLEKKERS</v>
      </c>
      <c r="X14" s="25" t="str">
        <f>INDEX('Ranking Order'!$B$2:$B$14,MATCH($B14,'Ranking Order'!X$2:X$14,0),1)</f>
        <v>DE PLEKKERS</v>
      </c>
      <c r="Y14" s="25" t="str">
        <f>INDEX('Ranking Order'!$B$2:$B$14,MATCH($B14,'Ranking Order'!Y$2:Y$14,0),1)</f>
        <v>DE PLEKKERS</v>
      </c>
      <c r="Z14" s="25" t="str">
        <f>INDEX('Ranking Order'!$B$2:$B$14,MATCH($B14,'Ranking Order'!Z$2:Z$14,0),1)</f>
        <v>DE PLEKKERS</v>
      </c>
      <c r="AA14" s="25" t="str">
        <f>INDEX('Ranking Order'!$B$2:$B$14,MATCH($B14,'Ranking Order'!AA$2:AA$14,0),1)</f>
        <v>DE PLEKKERS</v>
      </c>
      <c r="AB14" s="25" t="str">
        <f>INDEX('Ranking Order'!$B$2:$B$14,MATCH($B14,'Ranking Order'!AB$2:AB$14,0),1)</f>
        <v>DE PLEKKERS</v>
      </c>
    </row>
    <row r="15" spans="1:28" x14ac:dyDescent="0.25">
      <c r="A15" s="278"/>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12.75" customHeight="1" x14ac:dyDescent="0.25">
      <c r="A17" s="278" t="str">
        <f>Uitslagen!A17</f>
        <v>1e Reeks</v>
      </c>
      <c r="B17" s="24">
        <v>1</v>
      </c>
      <c r="C17" s="25" t="str">
        <f>INDEX('Ranking Order'!$B$17:$B$29,MATCH($B17,'Ranking Order'!C$17:C$29,0),1)</f>
        <v>BILJARTVRIENDEN 1</v>
      </c>
      <c r="D17" s="25" t="str">
        <f>INDEX('Ranking Order'!$B$17:$B$29,MATCH($B17,'Ranking Order'!D$17:D$29,0),1)</f>
        <v>BILJARTVRIENDEN 1</v>
      </c>
      <c r="E17" s="25" t="str">
        <f>INDEX('Ranking Order'!$B$17:$B$29,MATCH($B17,'Ranking Order'!E$17:E$29,0),1)</f>
        <v>BILJARTVRIENDEN 1</v>
      </c>
      <c r="F17" s="25" t="str">
        <f>INDEX('Ranking Order'!$B$17:$B$29,MATCH($B17,'Ranking Order'!F$17:F$29,0),1)</f>
        <v>BILJARTVRIENDEN 1</v>
      </c>
      <c r="G17" s="25" t="str">
        <f>INDEX('Ranking Order'!$B$17:$B$29,MATCH($B17,'Ranking Order'!G$17:G$29,0),1)</f>
        <v>BILJARTVRIENDEN 1</v>
      </c>
      <c r="H17" s="25" t="str">
        <f>INDEX('Ranking Order'!$B$17:$B$29,MATCH($B17,'Ranking Order'!H$17:H$29,0),1)</f>
        <v>BILJARTVRIENDEN 1</v>
      </c>
      <c r="I17" s="25" t="str">
        <f>INDEX('Ranking Order'!$B$17:$B$29,MATCH($B17,'Ranking Order'!I$17:I$29,0),1)</f>
        <v>BILJARTVRIENDEN 1</v>
      </c>
      <c r="J17" s="25" t="str">
        <f>INDEX('Ranking Order'!$B$17:$B$29,MATCH($B17,'Ranking Order'!J$17:J$29,0),1)</f>
        <v>BILJARTVRIENDEN 1</v>
      </c>
      <c r="K17" s="25" t="str">
        <f>INDEX('Ranking Order'!$B$17:$B$29,MATCH($B17,'Ranking Order'!K$17:K$29,0),1)</f>
        <v>BILJARTVRIENDEN 1</v>
      </c>
      <c r="L17" s="25" t="str">
        <f>INDEX('Ranking Order'!$B$17:$B$29,MATCH($B17,'Ranking Order'!L$17:L$29,0),1)</f>
        <v>DE GOLVERS 1</v>
      </c>
      <c r="M17" s="25" t="str">
        <f>INDEX('Ranking Order'!$B$17:$B$29,MATCH($B17,'Ranking Order'!M$17:M$29,0),1)</f>
        <v>DE GOLVERS 1</v>
      </c>
      <c r="N17" s="25" t="str">
        <f>INDEX('Ranking Order'!$B$17:$B$29,MATCH($B17,'Ranking Order'!N$17:N$29,0),1)</f>
        <v>DE GOLVERS 1</v>
      </c>
      <c r="O17" s="25" t="str">
        <f>INDEX('Ranking Order'!$B$17:$B$29,MATCH($B17,'Ranking Order'!O$17:O$29,0),1)</f>
        <v>DE GOLVERS 1</v>
      </c>
      <c r="P17" s="25" t="str">
        <f>INDEX('Ranking Order'!$B$17:$B$29,MATCH($B17,'Ranking Order'!P$17:P$29,0),1)</f>
        <v>DE GOLVERS 1</v>
      </c>
      <c r="Q17" s="25" t="str">
        <f>INDEX('Ranking Order'!$B$17:$B$29,MATCH($B17,'Ranking Order'!Q$17:Q$29,0),1)</f>
        <v>DE GOLVERS 1</v>
      </c>
      <c r="R17" s="25" t="str">
        <f>INDEX('Ranking Order'!$B$17:$B$29,MATCH($B17,'Ranking Order'!R$17:R$29,0),1)</f>
        <v>DE GOLVERS 1</v>
      </c>
      <c r="S17" s="25" t="str">
        <f>INDEX('Ranking Order'!$B$17:$B$29,MATCH($B17,'Ranking Order'!S$17:S$29,0),1)</f>
        <v>DE GOLVERS 1</v>
      </c>
      <c r="T17" s="25" t="str">
        <f>INDEX('Ranking Order'!$B$17:$B$29,MATCH($B17,'Ranking Order'!T$17:T$29,0),1)</f>
        <v>DE GOLVERS 1</v>
      </c>
      <c r="U17" s="25" t="str">
        <f>INDEX('Ranking Order'!$B$17:$B$29,MATCH($B17,'Ranking Order'!U$17:U$29,0),1)</f>
        <v>DE GOLVERS 1</v>
      </c>
      <c r="V17" s="25" t="str">
        <f>INDEX('Ranking Order'!$B$17:$B$29,MATCH($B17,'Ranking Order'!V$17:V$29,0),1)</f>
        <v>DE GOLVERS 1</v>
      </c>
      <c r="W17" s="25" t="str">
        <f>INDEX('Ranking Order'!$B$17:$B$29,MATCH($B17,'Ranking Order'!W$17:W$29,0),1)</f>
        <v>DE GOLVERS 1</v>
      </c>
      <c r="X17" s="25" t="str">
        <f>INDEX('Ranking Order'!$B$17:$B$29,MATCH($B17,'Ranking Order'!X$17:X$29,0),1)</f>
        <v>DE GOLVERS 1</v>
      </c>
      <c r="Y17" s="25" t="str">
        <f>INDEX('Ranking Order'!$B$17:$B$29,MATCH($B17,'Ranking Order'!Y$17:Y$29,0),1)</f>
        <v>DE GOLVERS 1</v>
      </c>
      <c r="Z17" s="25" t="str">
        <f>INDEX('Ranking Order'!$B$17:$B$29,MATCH($B17,'Ranking Order'!Z$17:Z$29,0),1)</f>
        <v>DE GOLVERS 1</v>
      </c>
      <c r="AA17" s="25" t="str">
        <f>INDEX('Ranking Order'!$B$17:$B$29,MATCH($B17,'Ranking Order'!AA$17:AA$29,0),1)</f>
        <v>DE GOLVERS 1</v>
      </c>
      <c r="AB17" s="25" t="str">
        <f>INDEX('Ranking Order'!$B$17:$B$29,MATCH($B17,'Ranking Order'!AB$17:AB$29,0),1)</f>
        <v>DE GOLVERS 1</v>
      </c>
    </row>
    <row r="18" spans="1:28" x14ac:dyDescent="0.25">
      <c r="A18" s="278"/>
      <c r="B18" s="24">
        <v>2</v>
      </c>
      <c r="C18" s="25" t="str">
        <f>INDEX('Ranking Order'!$B$17:$B$29,MATCH($B18,'Ranking Order'!C$17:C$29,0),1)</f>
        <v>DE TIJGERS</v>
      </c>
      <c r="D18" s="25" t="str">
        <f>INDEX('Ranking Order'!$B$17:$B$29,MATCH($B18,'Ranking Order'!D$17:D$29,0),1)</f>
        <v>DE SPLINTERS 2</v>
      </c>
      <c r="E18" s="25" t="str">
        <f>INDEX('Ranking Order'!$B$17:$B$29,MATCH($B18,'Ranking Order'!E$17:E$29,0),1)</f>
        <v>BLACK BOYS 3</v>
      </c>
      <c r="F18" s="25" t="str">
        <f>INDEX('Ranking Order'!$B$17:$B$29,MATCH($B18,'Ranking Order'!F$17:F$29,0),1)</f>
        <v>BLACK BOYS 3</v>
      </c>
      <c r="G18" s="25" t="str">
        <f>INDEX('Ranking Order'!$B$17:$B$29,MATCH($B18,'Ranking Order'!G$17:G$29,0),1)</f>
        <v>BLACK BOYS 3</v>
      </c>
      <c r="H18" s="25" t="str">
        <f>INDEX('Ranking Order'!$B$17:$B$29,MATCH($B18,'Ranking Order'!H$17:H$29,0),1)</f>
        <v>KALFORT SPORTIF 3</v>
      </c>
      <c r="I18" s="25" t="str">
        <f>INDEX('Ranking Order'!$B$17:$B$29,MATCH($B18,'Ranking Order'!I$17:I$29,0),1)</f>
        <v>KALFORT SPORTIF 3</v>
      </c>
      <c r="J18" s="25" t="str">
        <f>INDEX('Ranking Order'!$B$17:$B$29,MATCH($B18,'Ranking Order'!J$17:J$29,0),1)</f>
        <v>DE GOLVERS 1</v>
      </c>
      <c r="K18" s="25" t="str">
        <f>INDEX('Ranking Order'!$B$17:$B$29,MATCH($B18,'Ranking Order'!K$17:K$29,0),1)</f>
        <v>DE GOLVERS 1</v>
      </c>
      <c r="L18" s="25" t="str">
        <f>INDEX('Ranking Order'!$B$17:$B$29,MATCH($B18,'Ranking Order'!L$17:L$29,0),1)</f>
        <v>BILJARTVRIENDEN 1</v>
      </c>
      <c r="M18" s="25" t="str">
        <f>INDEX('Ranking Order'!$B$17:$B$29,MATCH($B18,'Ranking Order'!M$17:M$29,0),1)</f>
        <v>BILJARTVRIENDEN 1</v>
      </c>
      <c r="N18" s="25" t="str">
        <f>INDEX('Ranking Order'!$B$17:$B$29,MATCH($B18,'Ranking Order'!N$17:N$29,0),1)</f>
        <v>BILJARTVRIENDEN 1</v>
      </c>
      <c r="O18" s="25" t="str">
        <f>INDEX('Ranking Order'!$B$17:$B$29,MATCH($B18,'Ranking Order'!O$17:O$29,0),1)</f>
        <v>HET ZANDHOF 1</v>
      </c>
      <c r="P18" s="25" t="str">
        <f>INDEX('Ranking Order'!$B$17:$B$29,MATCH($B18,'Ranking Order'!P$17:P$29,0),1)</f>
        <v>BILJARTVRIENDEN 1</v>
      </c>
      <c r="Q18" s="25" t="str">
        <f>INDEX('Ranking Order'!$B$17:$B$29,MATCH($B18,'Ranking Order'!Q$17:Q$29,0),1)</f>
        <v>BILJARTVRIENDEN 1</v>
      </c>
      <c r="R18" s="25" t="str">
        <f>INDEX('Ranking Order'!$B$17:$B$29,MATCH($B18,'Ranking Order'!R$17:R$29,0),1)</f>
        <v>KALFORT SPORTIF 3</v>
      </c>
      <c r="S18" s="25" t="str">
        <f>INDEX('Ranking Order'!$B$17:$B$29,MATCH($B18,'Ranking Order'!S$17:S$29,0),1)</f>
        <v>KALFORT SPORTIF 3</v>
      </c>
      <c r="T18" s="25" t="str">
        <f>INDEX('Ranking Order'!$B$17:$B$29,MATCH($B18,'Ranking Order'!T$17:T$29,0),1)</f>
        <v>KALFORT SPORTIF 3</v>
      </c>
      <c r="U18" s="25" t="str">
        <f>INDEX('Ranking Order'!$B$17:$B$29,MATCH($B18,'Ranking Order'!U$17:U$29,0),1)</f>
        <v>KALFORT SPORTIF 3</v>
      </c>
      <c r="V18" s="25" t="str">
        <f>INDEX('Ranking Order'!$B$17:$B$29,MATCH($B18,'Ranking Order'!V$17:V$29,0),1)</f>
        <v>KALFORT SPORTIF 3</v>
      </c>
      <c r="W18" s="25" t="str">
        <f>INDEX('Ranking Order'!$B$17:$B$29,MATCH($B18,'Ranking Order'!W$17:W$29,0),1)</f>
        <v>KALFORT SPORTIF 3</v>
      </c>
      <c r="X18" s="25" t="str">
        <f>INDEX('Ranking Order'!$B$17:$B$29,MATCH($B18,'Ranking Order'!X$17:X$29,0),1)</f>
        <v>KALFORT SPORTIF 3</v>
      </c>
      <c r="Y18" s="25" t="str">
        <f>INDEX('Ranking Order'!$B$17:$B$29,MATCH($B18,'Ranking Order'!Y$17:Y$29,0),1)</f>
        <v>HET ZANDHOF 1</v>
      </c>
      <c r="Z18" s="25" t="str">
        <f>INDEX('Ranking Order'!$B$17:$B$29,MATCH($B18,'Ranking Order'!Z$17:Z$29,0),1)</f>
        <v>HET ZANDHOF 1</v>
      </c>
      <c r="AA18" s="25" t="str">
        <f>INDEX('Ranking Order'!$B$17:$B$29,MATCH($B18,'Ranking Order'!AA$17:AA$29,0),1)</f>
        <v>HET ZANDHOF 1</v>
      </c>
      <c r="AB18" s="25" t="str">
        <f>INDEX('Ranking Order'!$B$17:$B$29,MATCH($B18,'Ranking Order'!AB$17:AB$29,0),1)</f>
        <v>HET ZANDHOF 1</v>
      </c>
    </row>
    <row r="19" spans="1:28" x14ac:dyDescent="0.25">
      <c r="A19" s="278"/>
      <c r="B19" s="24">
        <v>3</v>
      </c>
      <c r="C19" s="25" t="str">
        <f>INDEX('Ranking Order'!$B$17:$B$29,MATCH($B19,'Ranking Order'!C$17:C$29,0),1)</f>
        <v>BLACK BOYS 3</v>
      </c>
      <c r="D19" s="25" t="str">
        <f>INDEX('Ranking Order'!$B$17:$B$29,MATCH($B19,'Ranking Order'!D$17:D$29,0),1)</f>
        <v>BLACK BOYS 3</v>
      </c>
      <c r="E19" s="25" t="str">
        <f>INDEX('Ranking Order'!$B$17:$B$29,MATCH($B19,'Ranking Order'!E$17:E$29,0),1)</f>
        <v>DE SPLINTERS 2</v>
      </c>
      <c r="F19" s="25" t="str">
        <f>INDEX('Ranking Order'!$B$17:$B$29,MATCH($B19,'Ranking Order'!F$17:F$29,0),1)</f>
        <v>KALFORT SPORTIF 3</v>
      </c>
      <c r="G19" s="25" t="str">
        <f>INDEX('Ranking Order'!$B$17:$B$29,MATCH($B19,'Ranking Order'!G$17:G$29,0),1)</f>
        <v>KALFORT SPORTIF 3</v>
      </c>
      <c r="H19" s="25" t="str">
        <f>INDEX('Ranking Order'!$B$17:$B$29,MATCH($B19,'Ranking Order'!H$17:H$29,0),1)</f>
        <v>BLACK BOYS 3</v>
      </c>
      <c r="I19" s="25" t="str">
        <f>INDEX('Ranking Order'!$B$17:$B$29,MATCH($B19,'Ranking Order'!I$17:I$29,0),1)</f>
        <v>DE GOLVERS 1</v>
      </c>
      <c r="J19" s="25" t="str">
        <f>INDEX('Ranking Order'!$B$17:$B$29,MATCH($B19,'Ranking Order'!J$17:J$29,0),1)</f>
        <v>KALFORT SPORTIF 3</v>
      </c>
      <c r="K19" s="25" t="str">
        <f>INDEX('Ranking Order'!$B$17:$B$29,MATCH($B19,'Ranking Order'!K$17:K$29,0),1)</f>
        <v>KALFORT SPORTIF 3</v>
      </c>
      <c r="L19" s="25" t="str">
        <f>INDEX('Ranking Order'!$B$17:$B$29,MATCH($B19,'Ranking Order'!L$17:L$29,0),1)</f>
        <v>KALFORT SPORTIF 3</v>
      </c>
      <c r="M19" s="25" t="str">
        <f>INDEX('Ranking Order'!$B$17:$B$29,MATCH($B19,'Ranking Order'!M$17:M$29,0),1)</f>
        <v>HET ZANDHOF 1</v>
      </c>
      <c r="N19" s="25" t="str">
        <f>INDEX('Ranking Order'!$B$17:$B$29,MATCH($B19,'Ranking Order'!N$17:N$29,0),1)</f>
        <v>KALFORT SPORTIF 3</v>
      </c>
      <c r="O19" s="25" t="str">
        <f>INDEX('Ranking Order'!$B$17:$B$29,MATCH($B19,'Ranking Order'!O$17:O$29,0),1)</f>
        <v>BILJARTVRIENDEN 1</v>
      </c>
      <c r="P19" s="25" t="str">
        <f>INDEX('Ranking Order'!$B$17:$B$29,MATCH($B19,'Ranking Order'!P$17:P$29,0),1)</f>
        <v>HET ZANDHOF 1</v>
      </c>
      <c r="Q19" s="25" t="str">
        <f>INDEX('Ranking Order'!$B$17:$B$29,MATCH($B19,'Ranking Order'!Q$17:Q$29,0),1)</f>
        <v>KALFORT SPORTIF 3</v>
      </c>
      <c r="R19" s="25" t="str">
        <f>INDEX('Ranking Order'!$B$17:$B$29,MATCH($B19,'Ranking Order'!R$17:R$29,0),1)</f>
        <v>BILJARTVRIENDEN 1</v>
      </c>
      <c r="S19" s="25" t="str">
        <f>INDEX('Ranking Order'!$B$17:$B$29,MATCH($B19,'Ranking Order'!S$17:S$29,0),1)</f>
        <v>HET ZANDHOF 1</v>
      </c>
      <c r="T19" s="25" t="str">
        <f>INDEX('Ranking Order'!$B$17:$B$29,MATCH($B19,'Ranking Order'!T$17:T$29,0),1)</f>
        <v>HET ZANDHOF 1</v>
      </c>
      <c r="U19" s="25" t="str">
        <f>INDEX('Ranking Order'!$B$17:$B$29,MATCH($B19,'Ranking Order'!U$17:U$29,0),1)</f>
        <v>HET ZANDHOF 1</v>
      </c>
      <c r="V19" s="25" t="str">
        <f>INDEX('Ranking Order'!$B$17:$B$29,MATCH($B19,'Ranking Order'!V$17:V$29,0),1)</f>
        <v>HET ZANDHOF 1</v>
      </c>
      <c r="W19" s="25" t="str">
        <f>INDEX('Ranking Order'!$B$17:$B$29,MATCH($B19,'Ranking Order'!W$17:W$29,0),1)</f>
        <v>BETOLED</v>
      </c>
      <c r="X19" s="25" t="str">
        <f>INDEX('Ranking Order'!$B$17:$B$29,MATCH($B19,'Ranking Order'!X$17:X$29,0),1)</f>
        <v>BETOLED</v>
      </c>
      <c r="Y19" s="25" t="str">
        <f>INDEX('Ranking Order'!$B$17:$B$29,MATCH($B19,'Ranking Order'!Y$17:Y$29,0),1)</f>
        <v>KALFORT SPORTIF 3</v>
      </c>
      <c r="Z19" s="25" t="str">
        <f>INDEX('Ranking Order'!$B$17:$B$29,MATCH($B19,'Ranking Order'!Z$17:Z$29,0),1)</f>
        <v>BETOLED</v>
      </c>
      <c r="AA19" s="25" t="str">
        <f>INDEX('Ranking Order'!$B$17:$B$29,MATCH($B19,'Ranking Order'!AA$17:AA$29,0),1)</f>
        <v>BETOLED</v>
      </c>
      <c r="AB19" s="25" t="str">
        <f>INDEX('Ranking Order'!$B$17:$B$29,MATCH($B19,'Ranking Order'!AB$17:AB$29,0),1)</f>
        <v>BETOLED</v>
      </c>
    </row>
    <row r="20" spans="1:28" x14ac:dyDescent="0.25">
      <c r="A20" s="278"/>
      <c r="B20" s="24">
        <v>4</v>
      </c>
      <c r="C20" s="25" t="str">
        <f>INDEX('Ranking Order'!$B$17:$B$29,MATCH($B20,'Ranking Order'!C$17:C$29,0),1)</f>
        <v>DE GOLVERS 1</v>
      </c>
      <c r="D20" s="25" t="str">
        <f>INDEX('Ranking Order'!$B$17:$B$29,MATCH($B20,'Ranking Order'!D$17:D$29,0),1)</f>
        <v>KALFORT SPORTIF 3</v>
      </c>
      <c r="E20" s="25" t="str">
        <f>INDEX('Ranking Order'!$B$17:$B$29,MATCH($B20,'Ranking Order'!E$17:E$29,0),1)</f>
        <v>DE GOLVERS 1</v>
      </c>
      <c r="F20" s="25" t="str">
        <f>INDEX('Ranking Order'!$B$17:$B$29,MATCH($B20,'Ranking Order'!F$17:F$29,0),1)</f>
        <v>DE SPLINTERS 2</v>
      </c>
      <c r="G20" s="25" t="str">
        <f>INDEX('Ranking Order'!$B$17:$B$29,MATCH($B20,'Ranking Order'!G$17:G$29,0),1)</f>
        <v>CLIMAX</v>
      </c>
      <c r="H20" s="25" t="str">
        <f>INDEX('Ranking Order'!$B$17:$B$29,MATCH($B20,'Ranking Order'!H$17:H$29,0),1)</f>
        <v>DE GOLVERS 1</v>
      </c>
      <c r="I20" s="25" t="str">
        <f>INDEX('Ranking Order'!$B$17:$B$29,MATCH($B20,'Ranking Order'!I$17:I$29,0),1)</f>
        <v>DE SPLINTERS 2</v>
      </c>
      <c r="J20" s="25" t="str">
        <f>INDEX('Ranking Order'!$B$17:$B$29,MATCH($B20,'Ranking Order'!J$17:J$29,0),1)</f>
        <v>DE SPLINTERS 2</v>
      </c>
      <c r="K20" s="25" t="str">
        <f>INDEX('Ranking Order'!$B$17:$B$29,MATCH($B20,'Ranking Order'!K$17:K$29,0),1)</f>
        <v>DE TIJGERS</v>
      </c>
      <c r="L20" s="25" t="str">
        <f>INDEX('Ranking Order'!$B$17:$B$29,MATCH($B20,'Ranking Order'!L$17:L$29,0),1)</f>
        <v>HET ZANDHOF 1</v>
      </c>
      <c r="M20" s="25" t="str">
        <f>INDEX('Ranking Order'!$B$17:$B$29,MATCH($B20,'Ranking Order'!M$17:M$29,0),1)</f>
        <v>CLIMAX</v>
      </c>
      <c r="N20" s="25" t="str">
        <f>INDEX('Ranking Order'!$B$17:$B$29,MATCH($B20,'Ranking Order'!N$17:N$29,0),1)</f>
        <v>HET ZANDHOF 1</v>
      </c>
      <c r="O20" s="25" t="str">
        <f>INDEX('Ranking Order'!$B$17:$B$29,MATCH($B20,'Ranking Order'!O$17:O$29,0),1)</f>
        <v>CLIMAX</v>
      </c>
      <c r="P20" s="25" t="str">
        <f>INDEX('Ranking Order'!$B$17:$B$29,MATCH($B20,'Ranking Order'!P$17:P$29,0),1)</f>
        <v>BETOLED</v>
      </c>
      <c r="Q20" s="25" t="str">
        <f>INDEX('Ranking Order'!$B$17:$B$29,MATCH($B20,'Ranking Order'!Q$17:Q$29,0),1)</f>
        <v>HET ZANDHOF 1</v>
      </c>
      <c r="R20" s="25" t="str">
        <f>INDEX('Ranking Order'!$B$17:$B$29,MATCH($B20,'Ranking Order'!R$17:R$29,0),1)</f>
        <v>HET ZANDHOF 1</v>
      </c>
      <c r="S20" s="25" t="str">
        <f>INDEX('Ranking Order'!$B$17:$B$29,MATCH($B20,'Ranking Order'!S$17:S$29,0),1)</f>
        <v>DE TIJGERS</v>
      </c>
      <c r="T20" s="25" t="str">
        <f>INDEX('Ranking Order'!$B$17:$B$29,MATCH($B20,'Ranking Order'!T$17:T$29,0),1)</f>
        <v>DE TIJGERS</v>
      </c>
      <c r="U20" s="25" t="str">
        <f>INDEX('Ranking Order'!$B$17:$B$29,MATCH($B20,'Ranking Order'!U$17:U$29,0),1)</f>
        <v>BETOLED</v>
      </c>
      <c r="V20" s="25" t="str">
        <f>INDEX('Ranking Order'!$B$17:$B$29,MATCH($B20,'Ranking Order'!V$17:V$29,0),1)</f>
        <v>BETOLED</v>
      </c>
      <c r="W20" s="25" t="str">
        <f>INDEX('Ranking Order'!$B$17:$B$29,MATCH($B20,'Ranking Order'!W$17:W$29,0),1)</f>
        <v>HET ZANDHOF 1</v>
      </c>
      <c r="X20" s="25" t="str">
        <f>INDEX('Ranking Order'!$B$17:$B$29,MATCH($B20,'Ranking Order'!X$17:X$29,0),1)</f>
        <v>HET ZANDHOF 1</v>
      </c>
      <c r="Y20" s="25" t="str">
        <f>INDEX('Ranking Order'!$B$17:$B$29,MATCH($B20,'Ranking Order'!Y$17:Y$29,0),1)</f>
        <v>BETOLED</v>
      </c>
      <c r="Z20" s="25" t="str">
        <f>INDEX('Ranking Order'!$B$17:$B$29,MATCH($B20,'Ranking Order'!Z$17:Z$29,0),1)</f>
        <v>KALFORT SPORTIF 3</v>
      </c>
      <c r="AA20" s="25" t="str">
        <f>INDEX('Ranking Order'!$B$17:$B$29,MATCH($B20,'Ranking Order'!AA$17:AA$29,0),1)</f>
        <v>KALFORT SPORTIF 3</v>
      </c>
      <c r="AB20" s="25" t="str">
        <f>INDEX('Ranking Order'!$B$17:$B$29,MATCH($B20,'Ranking Order'!AB$17:AB$29,0),1)</f>
        <v>KALFORT SPORTIF 3</v>
      </c>
    </row>
    <row r="21" spans="1:28" x14ac:dyDescent="0.25">
      <c r="A21" s="278"/>
      <c r="B21" s="24">
        <v>5</v>
      </c>
      <c r="C21" s="25" t="str">
        <f>INDEX('Ranking Order'!$B$17:$B$29,MATCH($B21,'Ranking Order'!C$17:C$29,0),1)</f>
        <v>DE SPLINTERS 2</v>
      </c>
      <c r="D21" s="25" t="str">
        <f>INDEX('Ranking Order'!$B$17:$B$29,MATCH($B21,'Ranking Order'!D$17:D$29,0),1)</f>
        <v>DE TIJGERS</v>
      </c>
      <c r="E21" s="25" t="str">
        <f>INDEX('Ranking Order'!$B$17:$B$29,MATCH($B21,'Ranking Order'!E$17:E$29,0),1)</f>
        <v>KALFORT SPORTIF 3</v>
      </c>
      <c r="F21" s="25" t="str">
        <f>INDEX('Ranking Order'!$B$17:$B$29,MATCH($B21,'Ranking Order'!F$17:F$29,0),1)</f>
        <v>DE GOLVERS 1</v>
      </c>
      <c r="G21" s="25" t="str">
        <f>INDEX('Ranking Order'!$B$17:$B$29,MATCH($B21,'Ranking Order'!G$17:G$29,0),1)</f>
        <v>DE SPLINTERS 2</v>
      </c>
      <c r="H21" s="25" t="str">
        <f>INDEX('Ranking Order'!$B$17:$B$29,MATCH($B21,'Ranking Order'!H$17:H$29,0),1)</f>
        <v>DE TIJGERS</v>
      </c>
      <c r="I21" s="25" t="str">
        <f>INDEX('Ranking Order'!$B$17:$B$29,MATCH($B21,'Ranking Order'!I$17:I$29,0),1)</f>
        <v>HET ZANDHOF 1</v>
      </c>
      <c r="J21" s="25" t="str">
        <f>INDEX('Ranking Order'!$B$17:$B$29,MATCH($B21,'Ranking Order'!J$17:J$29,0),1)</f>
        <v>HET ZANDHOF 1</v>
      </c>
      <c r="K21" s="25" t="str">
        <f>INDEX('Ranking Order'!$B$17:$B$29,MATCH($B21,'Ranking Order'!K$17:K$29,0),1)</f>
        <v>DE SPLINTERS 2</v>
      </c>
      <c r="L21" s="25" t="str">
        <f>INDEX('Ranking Order'!$B$17:$B$29,MATCH($B21,'Ranking Order'!L$17:L$29,0),1)</f>
        <v>CLIMAX</v>
      </c>
      <c r="M21" s="25" t="str">
        <f>INDEX('Ranking Order'!$B$17:$B$29,MATCH($B21,'Ranking Order'!M$17:M$29,0),1)</f>
        <v>KALFORT SPORTIF 3</v>
      </c>
      <c r="N21" s="25" t="str">
        <f>INDEX('Ranking Order'!$B$17:$B$29,MATCH($B21,'Ranking Order'!N$17:N$29,0),1)</f>
        <v>BETOLED</v>
      </c>
      <c r="O21" s="25" t="str">
        <f>INDEX('Ranking Order'!$B$17:$B$29,MATCH($B21,'Ranking Order'!O$17:O$29,0),1)</f>
        <v>KALFORT SPORTIF 3</v>
      </c>
      <c r="P21" s="25" t="str">
        <f>INDEX('Ranking Order'!$B$17:$B$29,MATCH($B21,'Ranking Order'!P$17:P$29,0),1)</f>
        <v>DE TIJGERS</v>
      </c>
      <c r="Q21" s="25" t="str">
        <f>INDEX('Ranking Order'!$B$17:$B$29,MATCH($B21,'Ranking Order'!Q$17:Q$29,0),1)</f>
        <v>BETOLED</v>
      </c>
      <c r="R21" s="25" t="str">
        <f>INDEX('Ranking Order'!$B$17:$B$29,MATCH($B21,'Ranking Order'!R$17:R$29,0),1)</f>
        <v>DE TIJGERS</v>
      </c>
      <c r="S21" s="25" t="str">
        <f>INDEX('Ranking Order'!$B$17:$B$29,MATCH($B21,'Ranking Order'!S$17:S$29,0),1)</f>
        <v>BILJARTVRIENDEN 1</v>
      </c>
      <c r="T21" s="25" t="str">
        <f>INDEX('Ranking Order'!$B$17:$B$29,MATCH($B21,'Ranking Order'!T$17:T$29,0),1)</f>
        <v>BILJARTVRIENDEN 1</v>
      </c>
      <c r="U21" s="25" t="str">
        <f>INDEX('Ranking Order'!$B$17:$B$29,MATCH($B21,'Ranking Order'!U$17:U$29,0),1)</f>
        <v>DE TIJGERS</v>
      </c>
      <c r="V21" s="25" t="str">
        <f>INDEX('Ranking Order'!$B$17:$B$29,MATCH($B21,'Ranking Order'!V$17:V$29,0),1)</f>
        <v>BILJARTVRIENDEN 1</v>
      </c>
      <c r="W21" s="25" t="str">
        <f>INDEX('Ranking Order'!$B$17:$B$29,MATCH($B21,'Ranking Order'!W$17:W$29,0),1)</f>
        <v>DE TIJGERS</v>
      </c>
      <c r="X21" s="25" t="str">
        <f>INDEX('Ranking Order'!$B$17:$B$29,MATCH($B21,'Ranking Order'!X$17:X$29,0),1)</f>
        <v>DE TIJGERS</v>
      </c>
      <c r="Y21" s="25" t="str">
        <f>INDEX('Ranking Order'!$B$17:$B$29,MATCH($B21,'Ranking Order'!Y$17:Y$29,0),1)</f>
        <v>DE TIJGERS</v>
      </c>
      <c r="Z21" s="25" t="str">
        <f>INDEX('Ranking Order'!$B$17:$B$29,MATCH($B21,'Ranking Order'!Z$17:Z$29,0),1)</f>
        <v>DE TIJGERS</v>
      </c>
      <c r="AA21" s="25" t="str">
        <f>INDEX('Ranking Order'!$B$17:$B$29,MATCH($B21,'Ranking Order'!AA$17:AA$29,0),1)</f>
        <v>DE TIJGERS</v>
      </c>
      <c r="AB21" s="25" t="str">
        <f>INDEX('Ranking Order'!$B$17:$B$29,MATCH($B21,'Ranking Order'!AB$17:AB$29,0),1)</f>
        <v>DE TIJGERS</v>
      </c>
    </row>
    <row r="22" spans="1:28" x14ac:dyDescent="0.25">
      <c r="A22" s="278"/>
      <c r="B22" s="24">
        <v>6</v>
      </c>
      <c r="C22" s="25" t="str">
        <f>INDEX('Ranking Order'!$B$17:$B$29,MATCH($B22,'Ranking Order'!C$17:C$29,0),1)</f>
        <v>HET WIEL 1</v>
      </c>
      <c r="D22" s="25" t="str">
        <f>INDEX('Ranking Order'!$B$17:$B$29,MATCH($B22,'Ranking Order'!D$17:D$29,0),1)</f>
        <v>BETOLED</v>
      </c>
      <c r="E22" s="25" t="str">
        <f>INDEX('Ranking Order'!$B$17:$B$29,MATCH($B22,'Ranking Order'!E$17:E$29,0),1)</f>
        <v>DE TIJGERS</v>
      </c>
      <c r="F22" s="25" t="str">
        <f>INDEX('Ranking Order'!$B$17:$B$29,MATCH($B22,'Ranking Order'!F$17:F$29,0),1)</f>
        <v>DE TIJGERS</v>
      </c>
      <c r="G22" s="25" t="str">
        <f>INDEX('Ranking Order'!$B$17:$B$29,MATCH($B22,'Ranking Order'!G$17:G$29,0),1)</f>
        <v>DE GOLVERS 1</v>
      </c>
      <c r="H22" s="25" t="str">
        <f>INDEX('Ranking Order'!$B$17:$B$29,MATCH($B22,'Ranking Order'!H$17:H$29,0),1)</f>
        <v>DE SPLINTERS 2</v>
      </c>
      <c r="I22" s="25" t="str">
        <f>INDEX('Ranking Order'!$B$17:$B$29,MATCH($B22,'Ranking Order'!I$17:I$29,0),1)</f>
        <v>BLACK BOYS 3</v>
      </c>
      <c r="J22" s="25" t="str">
        <f>INDEX('Ranking Order'!$B$17:$B$29,MATCH($B22,'Ranking Order'!J$17:J$29,0),1)</f>
        <v>DE TIJGERS</v>
      </c>
      <c r="K22" s="25" t="str">
        <f>INDEX('Ranking Order'!$B$17:$B$29,MATCH($B22,'Ranking Order'!K$17:K$29,0),1)</f>
        <v>HET ZANDHOF 1</v>
      </c>
      <c r="L22" s="25" t="str">
        <f>INDEX('Ranking Order'!$B$17:$B$29,MATCH($B22,'Ranking Order'!L$17:L$29,0),1)</f>
        <v>DE TIJGERS</v>
      </c>
      <c r="M22" s="25" t="str">
        <f>INDEX('Ranking Order'!$B$17:$B$29,MATCH($B22,'Ranking Order'!M$17:M$29,0),1)</f>
        <v>DE SPLINTERS 2</v>
      </c>
      <c r="N22" s="25" t="str">
        <f>INDEX('Ranking Order'!$B$17:$B$29,MATCH($B22,'Ranking Order'!N$17:N$29,0),1)</f>
        <v>CLIMAX</v>
      </c>
      <c r="O22" s="25" t="str">
        <f>INDEX('Ranking Order'!$B$17:$B$29,MATCH($B22,'Ranking Order'!O$17:O$29,0),1)</f>
        <v>DE SPLINTERS 2</v>
      </c>
      <c r="P22" s="25" t="str">
        <f>INDEX('Ranking Order'!$B$17:$B$29,MATCH($B22,'Ranking Order'!P$17:P$29,0),1)</f>
        <v>CLIMAX</v>
      </c>
      <c r="Q22" s="25" t="str">
        <f>INDEX('Ranking Order'!$B$17:$B$29,MATCH($B22,'Ranking Order'!Q$17:Q$29,0),1)</f>
        <v>DE TIJGERS</v>
      </c>
      <c r="R22" s="25" t="str">
        <f>INDEX('Ranking Order'!$B$17:$B$29,MATCH($B22,'Ranking Order'!R$17:R$29,0),1)</f>
        <v>BETOLED</v>
      </c>
      <c r="S22" s="25" t="str">
        <f>INDEX('Ranking Order'!$B$17:$B$29,MATCH($B22,'Ranking Order'!S$17:S$29,0),1)</f>
        <v>BETOLED</v>
      </c>
      <c r="T22" s="25" t="str">
        <f>INDEX('Ranking Order'!$B$17:$B$29,MATCH($B22,'Ranking Order'!T$17:T$29,0),1)</f>
        <v>BETOLED</v>
      </c>
      <c r="U22" s="25" t="str">
        <f>INDEX('Ranking Order'!$B$17:$B$29,MATCH($B22,'Ranking Order'!U$17:U$29,0),1)</f>
        <v>BILJARTVRIENDEN 1</v>
      </c>
      <c r="V22" s="25" t="str">
        <f>INDEX('Ranking Order'!$B$17:$B$29,MATCH($B22,'Ranking Order'!V$17:V$29,0),1)</f>
        <v>DE TIJGERS</v>
      </c>
      <c r="W22" s="25" t="str">
        <f>INDEX('Ranking Order'!$B$17:$B$29,MATCH($B22,'Ranking Order'!W$17:W$29,0),1)</f>
        <v>BILJARTVRIENDEN 1</v>
      </c>
      <c r="X22" s="25" t="str">
        <f>INDEX('Ranking Order'!$B$17:$B$29,MATCH($B22,'Ranking Order'!X$17:X$29,0),1)</f>
        <v>BILJARTVRIENDEN 1</v>
      </c>
      <c r="Y22" s="25" t="str">
        <f>INDEX('Ranking Order'!$B$17:$B$29,MATCH($B22,'Ranking Order'!Y$17:Y$29,0),1)</f>
        <v>BILJARTVRIENDEN 1</v>
      </c>
      <c r="Z22" s="25" t="str">
        <f>INDEX('Ranking Order'!$B$17:$B$29,MATCH($B22,'Ranking Order'!Z$17:Z$29,0),1)</f>
        <v>BILJARTVRIENDEN 1</v>
      </c>
      <c r="AA22" s="25" t="str">
        <f>INDEX('Ranking Order'!$B$17:$B$29,MATCH($B22,'Ranking Order'!AA$17:AA$29,0),1)</f>
        <v>BILJARTVRIENDEN 1</v>
      </c>
      <c r="AB22" s="25" t="str">
        <f>INDEX('Ranking Order'!$B$17:$B$29,MATCH($B22,'Ranking Order'!AB$17:AB$29,0),1)</f>
        <v>HET WIEL 1</v>
      </c>
    </row>
    <row r="23" spans="1:28" x14ac:dyDescent="0.25">
      <c r="A23" s="278"/>
      <c r="B23" s="24">
        <v>7</v>
      </c>
      <c r="C23" s="25" t="str">
        <f>INDEX('Ranking Order'!$B$17:$B$29,MATCH($B23,'Ranking Order'!C$17:C$29,0),1)</f>
        <v>KALFORT SPORTIF 3</v>
      </c>
      <c r="D23" s="25" t="str">
        <f>INDEX('Ranking Order'!$B$17:$B$29,MATCH($B23,'Ranking Order'!D$17:D$29,0),1)</f>
        <v>DE GOLVERS 1</v>
      </c>
      <c r="E23" s="25" t="str">
        <f>INDEX('Ranking Order'!$B$17:$B$29,MATCH($B23,'Ranking Order'!E$17:E$29,0),1)</f>
        <v>CLIMAX</v>
      </c>
      <c r="F23" s="25" t="str">
        <f>INDEX('Ranking Order'!$B$17:$B$29,MATCH($B23,'Ranking Order'!F$17:F$29,0),1)</f>
        <v>CLIMAX</v>
      </c>
      <c r="G23" s="25" t="str">
        <f>INDEX('Ranking Order'!$B$17:$B$29,MATCH($B23,'Ranking Order'!G$17:G$29,0),1)</f>
        <v>TEN DORPE 2</v>
      </c>
      <c r="H23" s="25" t="str">
        <f>INDEX('Ranking Order'!$B$17:$B$29,MATCH($B23,'Ranking Order'!H$17:H$29,0),1)</f>
        <v>TEN DORPE 2</v>
      </c>
      <c r="I23" s="25" t="str">
        <f>INDEX('Ranking Order'!$B$17:$B$29,MATCH($B23,'Ranking Order'!I$17:I$29,0),1)</f>
        <v>CLIMAX</v>
      </c>
      <c r="J23" s="25" t="str">
        <f>INDEX('Ranking Order'!$B$17:$B$29,MATCH($B23,'Ranking Order'!J$17:J$29,0),1)</f>
        <v>BLACK BOYS 3</v>
      </c>
      <c r="K23" s="25" t="str">
        <f>INDEX('Ranking Order'!$B$17:$B$29,MATCH($B23,'Ranking Order'!K$17:K$29,0),1)</f>
        <v>CLIMAX</v>
      </c>
      <c r="L23" s="25" t="str">
        <f>INDEX('Ranking Order'!$B$17:$B$29,MATCH($B23,'Ranking Order'!L$17:L$29,0),1)</f>
        <v>DE SPLINTERS 2</v>
      </c>
      <c r="M23" s="25" t="str">
        <f>INDEX('Ranking Order'!$B$17:$B$29,MATCH($B23,'Ranking Order'!M$17:M$29,0),1)</f>
        <v>BETOLED</v>
      </c>
      <c r="N23" s="25" t="str">
        <f>INDEX('Ranking Order'!$B$17:$B$29,MATCH($B23,'Ranking Order'!N$17:N$29,0),1)</f>
        <v>DE TIJGERS</v>
      </c>
      <c r="O23" s="25" t="str">
        <f>INDEX('Ranking Order'!$B$17:$B$29,MATCH($B23,'Ranking Order'!O$17:O$29,0),1)</f>
        <v>BETOLED</v>
      </c>
      <c r="P23" s="25" t="str">
        <f>INDEX('Ranking Order'!$B$17:$B$29,MATCH($B23,'Ranking Order'!P$17:P$29,0),1)</f>
        <v>KALFORT SPORTIF 3</v>
      </c>
      <c r="Q23" s="25" t="str">
        <f>INDEX('Ranking Order'!$B$17:$B$29,MATCH($B23,'Ranking Order'!Q$17:Q$29,0),1)</f>
        <v>CLIMAX</v>
      </c>
      <c r="R23" s="25" t="str">
        <f>INDEX('Ranking Order'!$B$17:$B$29,MATCH($B23,'Ranking Order'!R$17:R$29,0),1)</f>
        <v>CLIMAX</v>
      </c>
      <c r="S23" s="25" t="str">
        <f>INDEX('Ranking Order'!$B$17:$B$29,MATCH($B23,'Ranking Order'!S$17:S$29,0),1)</f>
        <v>CLIMAX</v>
      </c>
      <c r="T23" s="25" t="str">
        <f>INDEX('Ranking Order'!$B$17:$B$29,MATCH($B23,'Ranking Order'!T$17:T$29,0),1)</f>
        <v>HET WIEL 1</v>
      </c>
      <c r="U23" s="25" t="str">
        <f>INDEX('Ranking Order'!$B$17:$B$29,MATCH($B23,'Ranking Order'!U$17:U$29,0),1)</f>
        <v>HET WIEL 1</v>
      </c>
      <c r="V23" s="25" t="str">
        <f>INDEX('Ranking Order'!$B$17:$B$29,MATCH($B23,'Ranking Order'!V$17:V$29,0),1)</f>
        <v>HET WIEL 1</v>
      </c>
      <c r="W23" s="25" t="str">
        <f>INDEX('Ranking Order'!$B$17:$B$29,MATCH($B23,'Ranking Order'!W$17:W$29,0),1)</f>
        <v>HET WIEL 1</v>
      </c>
      <c r="X23" s="25" t="str">
        <f>INDEX('Ranking Order'!$B$17:$B$29,MATCH($B23,'Ranking Order'!X$17:X$29,0),1)</f>
        <v>CLIMAX</v>
      </c>
      <c r="Y23" s="25" t="str">
        <f>INDEX('Ranking Order'!$B$17:$B$29,MATCH($B23,'Ranking Order'!Y$17:Y$29,0),1)</f>
        <v>CLIMAX</v>
      </c>
      <c r="Z23" s="25" t="str">
        <f>INDEX('Ranking Order'!$B$17:$B$29,MATCH($B23,'Ranking Order'!Z$17:Z$29,0),1)</f>
        <v>BLACK BOYS 3</v>
      </c>
      <c r="AA23" s="25" t="str">
        <f>INDEX('Ranking Order'!$B$17:$B$29,MATCH($B23,'Ranking Order'!AA$17:AA$29,0),1)</f>
        <v>HET WIEL 1</v>
      </c>
      <c r="AB23" s="25" t="str">
        <f>INDEX('Ranking Order'!$B$17:$B$29,MATCH($B23,'Ranking Order'!AB$17:AB$29,0),1)</f>
        <v>BILJARTVRIENDEN 1</v>
      </c>
    </row>
    <row r="24" spans="1:28" x14ac:dyDescent="0.25">
      <c r="A24" s="278"/>
      <c r="B24" s="24">
        <v>8</v>
      </c>
      <c r="C24" s="25" t="str">
        <f>INDEX('Ranking Order'!$B$17:$B$29,MATCH($B24,'Ranking Order'!C$17:C$29,0),1)</f>
        <v>EXCELSIOR</v>
      </c>
      <c r="D24" s="25" t="str">
        <f>INDEX('Ranking Order'!$B$17:$B$29,MATCH($B24,'Ranking Order'!D$17:D$29,0),1)</f>
        <v>HET WIEL 1</v>
      </c>
      <c r="E24" s="25" t="str">
        <f>INDEX('Ranking Order'!$B$17:$B$29,MATCH($B24,'Ranking Order'!E$17:E$29,0),1)</f>
        <v>TEN DORPE 2</v>
      </c>
      <c r="F24" s="25" t="str">
        <f>INDEX('Ranking Order'!$B$17:$B$29,MATCH($B24,'Ranking Order'!F$17:F$29,0),1)</f>
        <v>TEN DORPE 2</v>
      </c>
      <c r="G24" s="25" t="str">
        <f>INDEX('Ranking Order'!$B$17:$B$29,MATCH($B24,'Ranking Order'!G$17:G$29,0),1)</f>
        <v>HET WIEL 1</v>
      </c>
      <c r="H24" s="25" t="str">
        <f>INDEX('Ranking Order'!$B$17:$B$29,MATCH($B24,'Ranking Order'!H$17:H$29,0),1)</f>
        <v>HET ZANDHOF 1</v>
      </c>
      <c r="I24" s="25" t="str">
        <f>INDEX('Ranking Order'!$B$17:$B$29,MATCH($B24,'Ranking Order'!I$17:I$29,0),1)</f>
        <v>DE TIJGERS</v>
      </c>
      <c r="J24" s="25" t="str">
        <f>INDEX('Ranking Order'!$B$17:$B$29,MATCH($B24,'Ranking Order'!J$17:J$29,0),1)</f>
        <v>CLIMAX</v>
      </c>
      <c r="K24" s="25" t="str">
        <f>INDEX('Ranking Order'!$B$17:$B$29,MATCH($B24,'Ranking Order'!K$17:K$29,0),1)</f>
        <v>HET WIEL 1</v>
      </c>
      <c r="L24" s="25" t="str">
        <f>INDEX('Ranking Order'!$B$17:$B$29,MATCH($B24,'Ranking Order'!L$17:L$29,0),1)</f>
        <v>BETOLED</v>
      </c>
      <c r="M24" s="25" t="str">
        <f>INDEX('Ranking Order'!$B$17:$B$29,MATCH($B24,'Ranking Order'!M$17:M$29,0),1)</f>
        <v>DE TIJGERS</v>
      </c>
      <c r="N24" s="25" t="str">
        <f>INDEX('Ranking Order'!$B$17:$B$29,MATCH($B24,'Ranking Order'!N$17:N$29,0),1)</f>
        <v>DE SPLINTERS 2</v>
      </c>
      <c r="O24" s="25" t="str">
        <f>INDEX('Ranking Order'!$B$17:$B$29,MATCH($B24,'Ranking Order'!O$17:O$29,0),1)</f>
        <v>DE TIJGERS</v>
      </c>
      <c r="P24" s="25" t="str">
        <f>INDEX('Ranking Order'!$B$17:$B$29,MATCH($B24,'Ranking Order'!P$17:P$29,0),1)</f>
        <v>DE SPLINTERS 2</v>
      </c>
      <c r="Q24" s="25" t="str">
        <f>INDEX('Ranking Order'!$B$17:$B$29,MATCH($B24,'Ranking Order'!Q$17:Q$29,0),1)</f>
        <v>DE SPLINTERS 2</v>
      </c>
      <c r="R24" s="25" t="str">
        <f>INDEX('Ranking Order'!$B$17:$B$29,MATCH($B24,'Ranking Order'!R$17:R$29,0),1)</f>
        <v>DE SPLINTERS 2</v>
      </c>
      <c r="S24" s="25" t="str">
        <f>INDEX('Ranking Order'!$B$17:$B$29,MATCH($B24,'Ranking Order'!S$17:S$29,0),1)</f>
        <v>HET WIEL 1</v>
      </c>
      <c r="T24" s="25" t="str">
        <f>INDEX('Ranking Order'!$B$17:$B$29,MATCH($B24,'Ranking Order'!T$17:T$29,0),1)</f>
        <v>CLIMAX</v>
      </c>
      <c r="U24" s="25" t="str">
        <f>INDEX('Ranking Order'!$B$17:$B$29,MATCH($B24,'Ranking Order'!U$17:U$29,0),1)</f>
        <v>BLACK BOYS 3</v>
      </c>
      <c r="V24" s="25" t="str">
        <f>INDEX('Ranking Order'!$B$17:$B$29,MATCH($B24,'Ranking Order'!V$17:V$29,0),1)</f>
        <v>CLIMAX</v>
      </c>
      <c r="W24" s="25" t="str">
        <f>INDEX('Ranking Order'!$B$17:$B$29,MATCH($B24,'Ranking Order'!W$17:W$29,0),1)</f>
        <v>CLIMAX</v>
      </c>
      <c r="X24" s="25" t="str">
        <f>INDEX('Ranking Order'!$B$17:$B$29,MATCH($B24,'Ranking Order'!X$17:X$29,0),1)</f>
        <v>HET WIEL 1</v>
      </c>
      <c r="Y24" s="25" t="str">
        <f>INDEX('Ranking Order'!$B$17:$B$29,MATCH($B24,'Ranking Order'!Y$17:Y$29,0),1)</f>
        <v>HET WIEL 1</v>
      </c>
      <c r="Z24" s="25" t="str">
        <f>INDEX('Ranking Order'!$B$17:$B$29,MATCH($B24,'Ranking Order'!Z$17:Z$29,0),1)</f>
        <v>CLIMAX</v>
      </c>
      <c r="AA24" s="25" t="str">
        <f>INDEX('Ranking Order'!$B$17:$B$29,MATCH($B24,'Ranking Order'!AA$17:AA$29,0),1)</f>
        <v>CLIMAX</v>
      </c>
      <c r="AB24" s="25" t="str">
        <f>INDEX('Ranking Order'!$B$17:$B$29,MATCH($B24,'Ranking Order'!AB$17:AB$29,0),1)</f>
        <v>BLACK BOYS 3</v>
      </c>
    </row>
    <row r="25" spans="1:28" x14ac:dyDescent="0.25">
      <c r="A25" s="278"/>
      <c r="B25" s="24">
        <v>9</v>
      </c>
      <c r="C25" s="25" t="str">
        <f>INDEX('Ranking Order'!$B$17:$B$29,MATCH($B25,'Ranking Order'!C$17:C$29,0),1)</f>
        <v>BETOLED</v>
      </c>
      <c r="D25" s="25" t="str">
        <f>INDEX('Ranking Order'!$B$17:$B$29,MATCH($B25,'Ranking Order'!D$17:D$29,0),1)</f>
        <v>NJAMMIE</v>
      </c>
      <c r="E25" s="25" t="str">
        <f>INDEX('Ranking Order'!$B$17:$B$29,MATCH($B25,'Ranking Order'!E$17:E$29,0),1)</f>
        <v>BETOLED</v>
      </c>
      <c r="F25" s="25" t="str">
        <f>INDEX('Ranking Order'!$B$17:$B$29,MATCH($B25,'Ranking Order'!F$17:F$29,0),1)</f>
        <v>HET WIEL 1</v>
      </c>
      <c r="G25" s="25" t="str">
        <f>INDEX('Ranking Order'!$B$17:$B$29,MATCH($B25,'Ranking Order'!G$17:G$29,0),1)</f>
        <v>DE TIJGERS</v>
      </c>
      <c r="H25" s="25" t="str">
        <f>INDEX('Ranking Order'!$B$17:$B$29,MATCH($B25,'Ranking Order'!H$17:H$29,0),1)</f>
        <v>CLIMAX</v>
      </c>
      <c r="I25" s="25" t="str">
        <f>INDEX('Ranking Order'!$B$17:$B$29,MATCH($B25,'Ranking Order'!I$17:I$29,0),1)</f>
        <v>TEN DORPE 2</v>
      </c>
      <c r="J25" s="25" t="str">
        <f>INDEX('Ranking Order'!$B$17:$B$29,MATCH($B25,'Ranking Order'!J$17:J$29,0),1)</f>
        <v>BETOLED</v>
      </c>
      <c r="K25" s="25" t="str">
        <f>INDEX('Ranking Order'!$B$17:$B$29,MATCH($B25,'Ranking Order'!K$17:K$29,0),1)</f>
        <v>BETOLED</v>
      </c>
      <c r="L25" s="25" t="str">
        <f>INDEX('Ranking Order'!$B$17:$B$29,MATCH($B25,'Ranking Order'!L$17:L$29,0),1)</f>
        <v>HET WIEL 1</v>
      </c>
      <c r="M25" s="25" t="str">
        <f>INDEX('Ranking Order'!$B$17:$B$29,MATCH($B25,'Ranking Order'!M$17:M$29,0),1)</f>
        <v>HET WIEL 1</v>
      </c>
      <c r="N25" s="25" t="str">
        <f>INDEX('Ranking Order'!$B$17:$B$29,MATCH($B25,'Ranking Order'!N$17:N$29,0),1)</f>
        <v>HET WIEL 1</v>
      </c>
      <c r="O25" s="25" t="str">
        <f>INDEX('Ranking Order'!$B$17:$B$29,MATCH($B25,'Ranking Order'!O$17:O$29,0),1)</f>
        <v>HET WIEL 1</v>
      </c>
      <c r="P25" s="25" t="str">
        <f>INDEX('Ranking Order'!$B$17:$B$29,MATCH($B25,'Ranking Order'!P$17:P$29,0),1)</f>
        <v>HET WIEL 1</v>
      </c>
      <c r="Q25" s="25" t="str">
        <f>INDEX('Ranking Order'!$B$17:$B$29,MATCH($B25,'Ranking Order'!Q$17:Q$29,0),1)</f>
        <v>HET WIEL 1</v>
      </c>
      <c r="R25" s="25" t="str">
        <f>INDEX('Ranking Order'!$B$17:$B$29,MATCH($B25,'Ranking Order'!R$17:R$29,0),1)</f>
        <v>HET WIEL 1</v>
      </c>
      <c r="S25" s="25" t="str">
        <f>INDEX('Ranking Order'!$B$17:$B$29,MATCH($B25,'Ranking Order'!S$17:S$29,0),1)</f>
        <v>DE SPLINTERS 2</v>
      </c>
      <c r="T25" s="25" t="str">
        <f>INDEX('Ranking Order'!$B$17:$B$29,MATCH($B25,'Ranking Order'!T$17:T$29,0),1)</f>
        <v>DE SPLINTERS 2</v>
      </c>
      <c r="U25" s="25" t="str">
        <f>INDEX('Ranking Order'!$B$17:$B$29,MATCH($B25,'Ranking Order'!U$17:U$29,0),1)</f>
        <v>CLIMAX</v>
      </c>
      <c r="V25" s="25" t="str">
        <f>INDEX('Ranking Order'!$B$17:$B$29,MATCH($B25,'Ranking Order'!V$17:V$29,0),1)</f>
        <v>BLACK BOYS 3</v>
      </c>
      <c r="W25" s="25" t="str">
        <f>INDEX('Ranking Order'!$B$17:$B$29,MATCH($B25,'Ranking Order'!W$17:W$29,0),1)</f>
        <v>BLACK BOYS 3</v>
      </c>
      <c r="X25" s="25" t="str">
        <f>INDEX('Ranking Order'!$B$17:$B$29,MATCH($B25,'Ranking Order'!X$17:X$29,0),1)</f>
        <v>BLACK BOYS 3</v>
      </c>
      <c r="Y25" s="25" t="str">
        <f>INDEX('Ranking Order'!$B$17:$B$29,MATCH($B25,'Ranking Order'!Y$17:Y$29,0),1)</f>
        <v>BLACK BOYS 3</v>
      </c>
      <c r="Z25" s="25" t="str">
        <f>INDEX('Ranking Order'!$B$17:$B$29,MATCH($B25,'Ranking Order'!Z$17:Z$29,0),1)</f>
        <v>HET WIEL 1</v>
      </c>
      <c r="AA25" s="25" t="str">
        <f>INDEX('Ranking Order'!$B$17:$B$29,MATCH($B25,'Ranking Order'!AA$17:AA$29,0),1)</f>
        <v>BLACK BOYS 3</v>
      </c>
      <c r="AB25" s="25" t="str">
        <f>INDEX('Ranking Order'!$B$17:$B$29,MATCH($B25,'Ranking Order'!AB$17:AB$29,0),1)</f>
        <v>CLIMAX</v>
      </c>
    </row>
    <row r="26" spans="1:28" x14ac:dyDescent="0.25">
      <c r="A26" s="278"/>
      <c r="B26" s="24">
        <v>10</v>
      </c>
      <c r="C26" s="25" t="str">
        <f>INDEX('Ranking Order'!$B$17:$B$29,MATCH($B26,'Ranking Order'!C$17:C$29,0),1)</f>
        <v>CLIMAX</v>
      </c>
      <c r="D26" s="25" t="str">
        <f>INDEX('Ranking Order'!$B$17:$B$29,MATCH($B26,'Ranking Order'!D$17:D$29,0),1)</f>
        <v>HET ZANDHOF 1</v>
      </c>
      <c r="E26" s="25" t="str">
        <f>INDEX('Ranking Order'!$B$17:$B$29,MATCH($B26,'Ranking Order'!E$17:E$29,0),1)</f>
        <v>HET WIEL 1</v>
      </c>
      <c r="F26" s="25" t="str">
        <f>INDEX('Ranking Order'!$B$17:$B$29,MATCH($B26,'Ranking Order'!F$17:F$29,0),1)</f>
        <v>BETOLED</v>
      </c>
      <c r="G26" s="25" t="str">
        <f>INDEX('Ranking Order'!$B$17:$B$29,MATCH($B26,'Ranking Order'!G$17:G$29,0),1)</f>
        <v>BETOLED</v>
      </c>
      <c r="H26" s="25" t="str">
        <f>INDEX('Ranking Order'!$B$17:$B$29,MATCH($B26,'Ranking Order'!H$17:H$29,0),1)</f>
        <v>HET WIEL 1</v>
      </c>
      <c r="I26" s="25" t="str">
        <f>INDEX('Ranking Order'!$B$17:$B$29,MATCH($B26,'Ranking Order'!I$17:I$29,0),1)</f>
        <v>HET WIEL 1</v>
      </c>
      <c r="J26" s="25" t="str">
        <f>INDEX('Ranking Order'!$B$17:$B$29,MATCH($B26,'Ranking Order'!J$17:J$29,0),1)</f>
        <v>TEN DORPE 2</v>
      </c>
      <c r="K26" s="25" t="str">
        <f>INDEX('Ranking Order'!$B$17:$B$29,MATCH($B26,'Ranking Order'!K$17:K$29,0),1)</f>
        <v>BLACK BOYS 3</v>
      </c>
      <c r="L26" s="25" t="str">
        <f>INDEX('Ranking Order'!$B$17:$B$29,MATCH($B26,'Ranking Order'!L$17:L$29,0),1)</f>
        <v>BLACK BOYS 3</v>
      </c>
      <c r="M26" s="25" t="str">
        <f>INDEX('Ranking Order'!$B$17:$B$29,MATCH($B26,'Ranking Order'!M$17:M$29,0),1)</f>
        <v>BLACK BOYS 3</v>
      </c>
      <c r="N26" s="25" t="str">
        <f>INDEX('Ranking Order'!$B$17:$B$29,MATCH($B26,'Ranking Order'!N$17:N$29,0),1)</f>
        <v>TEN DORPE 2</v>
      </c>
      <c r="O26" s="25" t="str">
        <f>INDEX('Ranking Order'!$B$17:$B$29,MATCH($B26,'Ranking Order'!O$17:O$29,0),1)</f>
        <v>BLACK BOYS 3</v>
      </c>
      <c r="P26" s="25" t="str">
        <f>INDEX('Ranking Order'!$B$17:$B$29,MATCH($B26,'Ranking Order'!P$17:P$29,0),1)</f>
        <v>BLACK BOYS 3</v>
      </c>
      <c r="Q26" s="25" t="str">
        <f>INDEX('Ranking Order'!$B$17:$B$29,MATCH($B26,'Ranking Order'!Q$17:Q$29,0),1)</f>
        <v>TEN DORPE 2</v>
      </c>
      <c r="R26" s="25" t="str">
        <f>INDEX('Ranking Order'!$B$17:$B$29,MATCH($B26,'Ranking Order'!R$17:R$29,0),1)</f>
        <v>BLACK BOYS 3</v>
      </c>
      <c r="S26" s="25" t="str">
        <f>INDEX('Ranking Order'!$B$17:$B$29,MATCH($B26,'Ranking Order'!S$17:S$29,0),1)</f>
        <v>BLACK BOYS 3</v>
      </c>
      <c r="T26" s="25" t="str">
        <f>INDEX('Ranking Order'!$B$17:$B$29,MATCH($B26,'Ranking Order'!T$17:T$29,0),1)</f>
        <v>BLACK BOYS 3</v>
      </c>
      <c r="U26" s="25" t="str">
        <f>INDEX('Ranking Order'!$B$17:$B$29,MATCH($B26,'Ranking Order'!U$17:U$29,0),1)</f>
        <v>DE SPLINTERS 2</v>
      </c>
      <c r="V26" s="25" t="str">
        <f>INDEX('Ranking Order'!$B$17:$B$29,MATCH($B26,'Ranking Order'!V$17:V$29,0),1)</f>
        <v>DE SPLINTERS 2</v>
      </c>
      <c r="W26" s="25" t="str">
        <f>INDEX('Ranking Order'!$B$17:$B$29,MATCH($B26,'Ranking Order'!W$17:W$29,0),1)</f>
        <v>DE SPLINTERS 2</v>
      </c>
      <c r="X26" s="25" t="str">
        <f>INDEX('Ranking Order'!$B$17:$B$29,MATCH($B26,'Ranking Order'!X$17:X$29,0),1)</f>
        <v>DE SPLINTERS 2</v>
      </c>
      <c r="Y26" s="25" t="str">
        <f>INDEX('Ranking Order'!$B$17:$B$29,MATCH($B26,'Ranking Order'!Y$17:Y$29,0),1)</f>
        <v>DE SPLINTERS 2</v>
      </c>
      <c r="Z26" s="25" t="str">
        <f>INDEX('Ranking Order'!$B$17:$B$29,MATCH($B26,'Ranking Order'!Z$17:Z$29,0),1)</f>
        <v>DE SPLINTERS 2</v>
      </c>
      <c r="AA26" s="25" t="str">
        <f>INDEX('Ranking Order'!$B$17:$B$29,MATCH($B26,'Ranking Order'!AA$17:AA$29,0),1)</f>
        <v>DE SPLINTERS 2</v>
      </c>
      <c r="AB26" s="25" t="str">
        <f>INDEX('Ranking Order'!$B$17:$B$29,MATCH($B26,'Ranking Order'!AB$17:AB$29,0),1)</f>
        <v>DE SPLINTERS 2</v>
      </c>
    </row>
    <row r="27" spans="1:28" x14ac:dyDescent="0.25">
      <c r="A27" s="278"/>
      <c r="B27" s="24">
        <v>11</v>
      </c>
      <c r="C27" s="25" t="str">
        <f>INDEX('Ranking Order'!$B$17:$B$29,MATCH($B27,'Ranking Order'!C$17:C$29,0),1)</f>
        <v>TEN DORPE 2</v>
      </c>
      <c r="D27" s="25" t="str">
        <f>INDEX('Ranking Order'!$B$17:$B$29,MATCH($B27,'Ranking Order'!D$17:D$29,0),1)</f>
        <v>EXCELSIOR</v>
      </c>
      <c r="E27" s="25" t="str">
        <f>INDEX('Ranking Order'!$B$17:$B$29,MATCH($B27,'Ranking Order'!E$17:E$29,0),1)</f>
        <v>HET ZANDHOF 1</v>
      </c>
      <c r="F27" s="25" t="str">
        <f>INDEX('Ranking Order'!$B$17:$B$29,MATCH($B27,'Ranking Order'!F$17:F$29,0),1)</f>
        <v>HET ZANDHOF 1</v>
      </c>
      <c r="G27" s="25" t="str">
        <f>INDEX('Ranking Order'!$B$17:$B$29,MATCH($B27,'Ranking Order'!G$17:G$29,0),1)</f>
        <v>HET ZANDHOF 1</v>
      </c>
      <c r="H27" s="25" t="str">
        <f>INDEX('Ranking Order'!$B$17:$B$29,MATCH($B27,'Ranking Order'!H$17:H$29,0),1)</f>
        <v>BETOLED</v>
      </c>
      <c r="I27" s="25" t="str">
        <f>INDEX('Ranking Order'!$B$17:$B$29,MATCH($B27,'Ranking Order'!I$17:I$29,0),1)</f>
        <v>BETOLED</v>
      </c>
      <c r="J27" s="25" t="str">
        <f>INDEX('Ranking Order'!$B$17:$B$29,MATCH($B27,'Ranking Order'!J$17:J$29,0),1)</f>
        <v>HET WIEL 1</v>
      </c>
      <c r="K27" s="25" t="str">
        <f>INDEX('Ranking Order'!$B$17:$B$29,MATCH($B27,'Ranking Order'!K$17:K$29,0),1)</f>
        <v>TEN DORPE 2</v>
      </c>
      <c r="L27" s="25" t="str">
        <f>INDEX('Ranking Order'!$B$17:$B$29,MATCH($B27,'Ranking Order'!L$17:L$29,0),1)</f>
        <v>TEN DORPE 2</v>
      </c>
      <c r="M27" s="25" t="str">
        <f>INDEX('Ranking Order'!$B$17:$B$29,MATCH($B27,'Ranking Order'!M$17:M$29,0),1)</f>
        <v>TEN DORPE 2</v>
      </c>
      <c r="N27" s="25" t="str">
        <f>INDEX('Ranking Order'!$B$17:$B$29,MATCH($B27,'Ranking Order'!N$17:N$29,0),1)</f>
        <v>BLACK BOYS 3</v>
      </c>
      <c r="O27" s="25" t="str">
        <f>INDEX('Ranking Order'!$B$17:$B$29,MATCH($B27,'Ranking Order'!O$17:O$29,0),1)</f>
        <v>TEN DORPE 2</v>
      </c>
      <c r="P27" s="25" t="str">
        <f>INDEX('Ranking Order'!$B$17:$B$29,MATCH($B27,'Ranking Order'!P$17:P$29,0),1)</f>
        <v>TEN DORPE 2</v>
      </c>
      <c r="Q27" s="25" t="str">
        <f>INDEX('Ranking Order'!$B$17:$B$29,MATCH($B27,'Ranking Order'!Q$17:Q$29,0),1)</f>
        <v>BLACK BOYS 3</v>
      </c>
      <c r="R27" s="25" t="str">
        <f>INDEX('Ranking Order'!$B$17:$B$29,MATCH($B27,'Ranking Order'!R$17:R$29,0),1)</f>
        <v>TEN DORPE 2</v>
      </c>
      <c r="S27" s="25" t="str">
        <f>INDEX('Ranking Order'!$B$17:$B$29,MATCH($B27,'Ranking Order'!S$17:S$29,0),1)</f>
        <v>TEN DORPE 2</v>
      </c>
      <c r="T27" s="25" t="str">
        <f>INDEX('Ranking Order'!$B$17:$B$29,MATCH($B27,'Ranking Order'!T$17:T$29,0),1)</f>
        <v>EXCELSIOR</v>
      </c>
      <c r="U27" s="25" t="str">
        <f>INDEX('Ranking Order'!$B$17:$B$29,MATCH($B27,'Ranking Order'!U$17:U$29,0),1)</f>
        <v>EXCELSIOR</v>
      </c>
      <c r="V27" s="25" t="str">
        <f>INDEX('Ranking Order'!$B$17:$B$29,MATCH($B27,'Ranking Order'!V$17:V$29,0),1)</f>
        <v>EXCELSIOR</v>
      </c>
      <c r="W27" s="25" t="str">
        <f>INDEX('Ranking Order'!$B$17:$B$29,MATCH($B27,'Ranking Order'!W$17:W$29,0),1)</f>
        <v>EXCELSIOR</v>
      </c>
      <c r="X27" s="25" t="str">
        <f>INDEX('Ranking Order'!$B$17:$B$29,MATCH($B27,'Ranking Order'!X$17:X$29,0),1)</f>
        <v>EXCELSIOR</v>
      </c>
      <c r="Y27" s="25" t="str">
        <f>INDEX('Ranking Order'!$B$17:$B$29,MATCH($B27,'Ranking Order'!Y$17:Y$29,0),1)</f>
        <v>EXCELSIOR</v>
      </c>
      <c r="Z27" s="25" t="str">
        <f>INDEX('Ranking Order'!$B$17:$B$29,MATCH($B27,'Ranking Order'!Z$17:Z$29,0),1)</f>
        <v>EXCELSIOR</v>
      </c>
      <c r="AA27" s="25" t="str">
        <f>INDEX('Ranking Order'!$B$17:$B$29,MATCH($B27,'Ranking Order'!AA$17:AA$29,0),1)</f>
        <v>EXCELSIOR</v>
      </c>
      <c r="AB27" s="25" t="str">
        <f>INDEX('Ranking Order'!$B$17:$B$29,MATCH($B27,'Ranking Order'!AB$17:AB$29,0),1)</f>
        <v>TEN DORPE 2</v>
      </c>
    </row>
    <row r="28" spans="1:28" x14ac:dyDescent="0.25">
      <c r="A28" s="278"/>
      <c r="B28" s="24">
        <v>12</v>
      </c>
      <c r="C28" s="25" t="str">
        <f>INDEX('Ranking Order'!$B$17:$B$29,MATCH($B28,'Ranking Order'!C$17:C$29,0),1)</f>
        <v>NJAMMIE</v>
      </c>
      <c r="D28" s="25" t="str">
        <f>INDEX('Ranking Order'!$B$17:$B$29,MATCH($B28,'Ranking Order'!D$17:D$29,0),1)</f>
        <v>CLIMAX</v>
      </c>
      <c r="E28" s="25" t="str">
        <f>INDEX('Ranking Order'!$B$17:$B$29,MATCH($B28,'Ranking Order'!E$17:E$29,0),1)</f>
        <v>NJAMMIE</v>
      </c>
      <c r="F28" s="25" t="str">
        <f>INDEX('Ranking Order'!$B$17:$B$29,MATCH($B28,'Ranking Order'!F$17:F$29,0),1)</f>
        <v>NJAMMIE</v>
      </c>
      <c r="G28" s="25" t="str">
        <f>INDEX('Ranking Order'!$B$17:$B$29,MATCH($B28,'Ranking Order'!G$17:G$29,0),1)</f>
        <v>NJAMMIE</v>
      </c>
      <c r="H28" s="25" t="str">
        <f>INDEX('Ranking Order'!$B$17:$B$29,MATCH($B28,'Ranking Order'!H$17:H$29,0),1)</f>
        <v>NJAMMIE</v>
      </c>
      <c r="I28" s="25" t="str">
        <f>INDEX('Ranking Order'!$B$17:$B$29,MATCH($B28,'Ranking Order'!I$17:I$29,0),1)</f>
        <v>NJAMMIE</v>
      </c>
      <c r="J28" s="25" t="str">
        <f>INDEX('Ranking Order'!$B$17:$B$29,MATCH($B28,'Ranking Order'!J$17:J$29,0),1)</f>
        <v>NJAMMIE</v>
      </c>
      <c r="K28" s="25" t="str">
        <f>INDEX('Ranking Order'!$B$17:$B$29,MATCH($B28,'Ranking Order'!K$17:K$29,0),1)</f>
        <v>NJAMMIE</v>
      </c>
      <c r="L28" s="25" t="str">
        <f>INDEX('Ranking Order'!$B$17:$B$29,MATCH($B28,'Ranking Order'!L$17:L$29,0),1)</f>
        <v>EXCELSIOR</v>
      </c>
      <c r="M28" s="25" t="str">
        <f>INDEX('Ranking Order'!$B$17:$B$29,MATCH($B28,'Ranking Order'!M$17:M$29,0),1)</f>
        <v>EXCELSIOR</v>
      </c>
      <c r="N28" s="25" t="str">
        <f>INDEX('Ranking Order'!$B$17:$B$29,MATCH($B28,'Ranking Order'!N$17:N$29,0),1)</f>
        <v>EXCELSIOR</v>
      </c>
      <c r="O28" s="25" t="str">
        <f>INDEX('Ranking Order'!$B$17:$B$29,MATCH($B28,'Ranking Order'!O$17:O$29,0),1)</f>
        <v>EXCELSIOR</v>
      </c>
      <c r="P28" s="25" t="str">
        <f>INDEX('Ranking Order'!$B$17:$B$29,MATCH($B28,'Ranking Order'!P$17:P$29,0),1)</f>
        <v>EXCELSIOR</v>
      </c>
      <c r="Q28" s="25" t="str">
        <f>INDEX('Ranking Order'!$B$17:$B$29,MATCH($B28,'Ranking Order'!Q$17:Q$29,0),1)</f>
        <v>EXCELSIOR</v>
      </c>
      <c r="R28" s="25" t="str">
        <f>INDEX('Ranking Order'!$B$17:$B$29,MATCH($B28,'Ranking Order'!R$17:R$29,0),1)</f>
        <v>EXCELSIOR</v>
      </c>
      <c r="S28" s="25" t="str">
        <f>INDEX('Ranking Order'!$B$17:$B$29,MATCH($B28,'Ranking Order'!S$17:S$29,0),1)</f>
        <v>EXCELSIOR</v>
      </c>
      <c r="T28" s="25" t="str">
        <f>INDEX('Ranking Order'!$B$17:$B$29,MATCH($B28,'Ranking Order'!T$17:T$29,0),1)</f>
        <v>TEN DORPE 2</v>
      </c>
      <c r="U28" s="25" t="str">
        <f>INDEX('Ranking Order'!$B$17:$B$29,MATCH($B28,'Ranking Order'!U$17:U$29,0),1)</f>
        <v>TEN DORPE 2</v>
      </c>
      <c r="V28" s="25" t="str">
        <f>INDEX('Ranking Order'!$B$17:$B$29,MATCH($B28,'Ranking Order'!V$17:V$29,0),1)</f>
        <v>TEN DORPE 2</v>
      </c>
      <c r="W28" s="25" t="str">
        <f>INDEX('Ranking Order'!$B$17:$B$29,MATCH($B28,'Ranking Order'!W$17:W$29,0),1)</f>
        <v>TEN DORPE 2</v>
      </c>
      <c r="X28" s="25" t="str">
        <f>INDEX('Ranking Order'!$B$17:$B$29,MATCH($B28,'Ranking Order'!X$17:X$29,0),1)</f>
        <v>TEN DORPE 2</v>
      </c>
      <c r="Y28" s="25" t="str">
        <f>INDEX('Ranking Order'!$B$17:$B$29,MATCH($B28,'Ranking Order'!Y$17:Y$29,0),1)</f>
        <v>TEN DORPE 2</v>
      </c>
      <c r="Z28" s="25" t="str">
        <f>INDEX('Ranking Order'!$B$17:$B$29,MATCH($B28,'Ranking Order'!Z$17:Z$29,0),1)</f>
        <v>TEN DORPE 2</v>
      </c>
      <c r="AA28" s="25" t="str">
        <f>INDEX('Ranking Order'!$B$17:$B$29,MATCH($B28,'Ranking Order'!AA$17:AA$29,0),1)</f>
        <v>TEN DORPE 2</v>
      </c>
      <c r="AB28" s="25" t="str">
        <f>INDEX('Ranking Order'!$B$17:$B$29,MATCH($B28,'Ranking Order'!AB$17:AB$29,0),1)</f>
        <v>EXCELSIOR</v>
      </c>
    </row>
    <row r="29" spans="1:28" x14ac:dyDescent="0.25">
      <c r="A29" s="278"/>
      <c r="B29" s="24">
        <v>13</v>
      </c>
      <c r="C29" s="25" t="str">
        <f>INDEX('Ranking Order'!$B$17:$B$29,MATCH($B29,'Ranking Order'!C$17:C$29,0),1)</f>
        <v>HET ZANDHOF 1</v>
      </c>
      <c r="D29" s="25" t="str">
        <f>INDEX('Ranking Order'!$B$17:$B$29,MATCH($B29,'Ranking Order'!D$17:D$29,0),1)</f>
        <v>TEN DORPE 2</v>
      </c>
      <c r="E29" s="25" t="str">
        <f>INDEX('Ranking Order'!$B$17:$B$29,MATCH($B29,'Ranking Order'!E$17:E$29,0),1)</f>
        <v>EXCELSIOR</v>
      </c>
      <c r="F29" s="25" t="str">
        <f>INDEX('Ranking Order'!$B$17:$B$29,MATCH($B29,'Ranking Order'!F$17:F$29,0),1)</f>
        <v>EXCELSIOR</v>
      </c>
      <c r="G29" s="25" t="str">
        <f>INDEX('Ranking Order'!$B$17:$B$29,MATCH($B29,'Ranking Order'!G$17:G$29,0),1)</f>
        <v>EXCELSIOR</v>
      </c>
      <c r="H29" s="25" t="str">
        <f>INDEX('Ranking Order'!$B$17:$B$29,MATCH($B29,'Ranking Order'!H$17:H$29,0),1)</f>
        <v>EXCELSIOR</v>
      </c>
      <c r="I29" s="25" t="str">
        <f>INDEX('Ranking Order'!$B$17:$B$29,MATCH($B29,'Ranking Order'!I$17:I$29,0),1)</f>
        <v>EXCELSIOR</v>
      </c>
      <c r="J29" s="25" t="str">
        <f>INDEX('Ranking Order'!$B$17:$B$29,MATCH($B29,'Ranking Order'!J$17:J$29,0),1)</f>
        <v>EXCELSIOR</v>
      </c>
      <c r="K29" s="25" t="str">
        <f>INDEX('Ranking Order'!$B$17:$B$29,MATCH($B29,'Ranking Order'!K$17:K$29,0),1)</f>
        <v>EXCELSIOR</v>
      </c>
      <c r="L29" s="25" t="str">
        <f>INDEX('Ranking Order'!$B$17:$B$29,MATCH($B29,'Ranking Order'!L$17:L$29,0),1)</f>
        <v>NJAMMIE</v>
      </c>
      <c r="M29" s="25" t="str">
        <f>INDEX('Ranking Order'!$B$17:$B$29,MATCH($B29,'Ranking Order'!M$17:M$29,0),1)</f>
        <v>NJAMMIE</v>
      </c>
      <c r="N29" s="25" t="str">
        <f>INDEX('Ranking Order'!$B$17:$B$29,MATCH($B29,'Ranking Order'!N$17:N$29,0),1)</f>
        <v>NJAMMIE</v>
      </c>
      <c r="O29" s="25" t="str">
        <f>INDEX('Ranking Order'!$B$17:$B$29,MATCH($B29,'Ranking Order'!O$17:O$29,0),1)</f>
        <v>NJAMMIE</v>
      </c>
      <c r="P29" s="25" t="str">
        <f>INDEX('Ranking Order'!$B$17:$B$29,MATCH($B29,'Ranking Order'!P$17:P$29,0),1)</f>
        <v>NJAMMIE</v>
      </c>
      <c r="Q29" s="25" t="str">
        <f>INDEX('Ranking Order'!$B$17:$B$29,MATCH($B29,'Ranking Order'!Q$17:Q$29,0),1)</f>
        <v>NJAMMIE</v>
      </c>
      <c r="R29" s="25" t="str">
        <f>INDEX('Ranking Order'!$B$17:$B$29,MATCH($B29,'Ranking Order'!R$17:R$29,0),1)</f>
        <v>NJAMMIE</v>
      </c>
      <c r="S29" s="25" t="str">
        <f>INDEX('Ranking Order'!$B$17:$B$29,MATCH($B29,'Ranking Order'!S$17:S$29,0),1)</f>
        <v>NJAMMIE</v>
      </c>
      <c r="T29" s="25" t="str">
        <f>INDEX('Ranking Order'!$B$17:$B$29,MATCH($B29,'Ranking Order'!T$17:T$29,0),1)</f>
        <v>NJAMMIE</v>
      </c>
      <c r="U29" s="25" t="str">
        <f>INDEX('Ranking Order'!$B$17:$B$29,MATCH($B29,'Ranking Order'!U$17:U$29,0),1)</f>
        <v>NJAMMIE</v>
      </c>
      <c r="V29" s="25" t="str">
        <f>INDEX('Ranking Order'!$B$17:$B$29,MATCH($B29,'Ranking Order'!V$17:V$29,0),1)</f>
        <v>NJAMMIE</v>
      </c>
      <c r="W29" s="25" t="str">
        <f>INDEX('Ranking Order'!$B$17:$B$29,MATCH($B29,'Ranking Order'!W$17:W$29,0),1)</f>
        <v>NJAMMIE</v>
      </c>
      <c r="X29" s="25" t="str">
        <f>INDEX('Ranking Order'!$B$17:$B$29,MATCH($B29,'Ranking Order'!X$17:X$29,0),1)</f>
        <v>NJAMMIE</v>
      </c>
      <c r="Y29" s="25" t="str">
        <f>INDEX('Ranking Order'!$B$17:$B$29,MATCH($B29,'Ranking Order'!Y$17:Y$29,0),1)</f>
        <v>NJAMMIE</v>
      </c>
      <c r="Z29" s="25" t="str">
        <f>INDEX('Ranking Order'!$B$17:$B$29,MATCH($B29,'Ranking Order'!Z$17:Z$29,0),1)</f>
        <v>NJAMMIE</v>
      </c>
      <c r="AA29" s="25" t="str">
        <f>INDEX('Ranking Order'!$B$17:$B$29,MATCH($B29,'Ranking Order'!AA$17:AA$29,0),1)</f>
        <v>NJAMMIE</v>
      </c>
      <c r="AB29" s="25" t="str">
        <f>INDEX('Ranking Order'!$B$17:$B$29,MATCH($B29,'Ranking Order'!AB$17:AB$29,0),1)</f>
        <v>NJAMMIE</v>
      </c>
    </row>
    <row r="30" spans="1:28" x14ac:dyDescent="0.2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ht="12.75" customHeight="1" x14ac:dyDescent="0.25">
      <c r="A31" s="278" t="str">
        <f>Uitslagen!A31</f>
        <v>2e Reeks</v>
      </c>
      <c r="B31" s="24">
        <v>1</v>
      </c>
      <c r="C31" s="25" t="str">
        <f>INDEX('Ranking Order'!$B$31:$B$42,MATCH($B31,'Ranking Order'!C$31:C$42,0),1)</f>
        <v>DE SLOEBERS 2</v>
      </c>
      <c r="D31" s="25" t="str">
        <f>INDEX('Ranking Order'!$B$31:$B$42,MATCH($B31,'Ranking Order'!D$31:D$42,0),1)</f>
        <v>DE GOLVERS 2</v>
      </c>
      <c r="E31" s="25" t="str">
        <f>INDEX('Ranking Order'!$B$31:$B$42,MATCH($B31,'Ranking Order'!E$31:E$42,0),1)</f>
        <v>PLAZA 2</v>
      </c>
      <c r="F31" s="25" t="str">
        <f>INDEX('Ranking Order'!$B$31:$B$42,MATCH($B31,'Ranking Order'!F$31:F$42,0),1)</f>
        <v>PLAZA 2</v>
      </c>
      <c r="G31" s="25" t="str">
        <f>INDEX('Ranking Order'!$B$31:$B$42,MATCH($B31,'Ranking Order'!G$31:G$42,0),1)</f>
        <v>PLAZA 2</v>
      </c>
      <c r="H31" s="25" t="str">
        <f>INDEX('Ranking Order'!$B$31:$B$42,MATCH($B31,'Ranking Order'!H$31:H$42,0),1)</f>
        <v>PLAZA 2</v>
      </c>
      <c r="I31" s="25" t="str">
        <f>INDEX('Ranking Order'!$B$31:$B$42,MATCH($B31,'Ranking Order'!I$31:I$42,0),1)</f>
        <v>DE GOLVERS 2</v>
      </c>
      <c r="J31" s="25" t="str">
        <f>INDEX('Ranking Order'!$B$31:$B$42,MATCH($B31,'Ranking Order'!J$31:J$42,0),1)</f>
        <v>DE GOLVERS 2</v>
      </c>
      <c r="K31" s="25" t="str">
        <f>INDEX('Ranking Order'!$B$31:$B$42,MATCH($B31,'Ranking Order'!K$31:K$42,0),1)</f>
        <v>DE GOLVERS 2</v>
      </c>
      <c r="L31" s="25" t="str">
        <f>INDEX('Ranking Order'!$B$31:$B$42,MATCH($B31,'Ranking Order'!L$31:L$42,0),1)</f>
        <v>PLAZA 2</v>
      </c>
      <c r="M31" s="25" t="str">
        <f>INDEX('Ranking Order'!$B$31:$B$42,MATCH($B31,'Ranking Order'!M$31:M$42,0),1)</f>
        <v>DE ZES</v>
      </c>
      <c r="N31" s="25" t="str">
        <f>INDEX('Ranking Order'!$B$31:$B$42,MATCH($B31,'Ranking Order'!N$31:N$42,0),1)</f>
        <v>DE ZES</v>
      </c>
      <c r="O31" s="25" t="str">
        <f>INDEX('Ranking Order'!$B$31:$B$42,MATCH($B31,'Ranking Order'!O$31:O$42,0),1)</f>
        <v>DE ZES</v>
      </c>
      <c r="P31" s="25" t="str">
        <f>INDEX('Ranking Order'!$B$31:$B$42,MATCH($B31,'Ranking Order'!P$31:P$42,0),1)</f>
        <v>DE GOLVERS 2</v>
      </c>
      <c r="Q31" s="25" t="str">
        <f>INDEX('Ranking Order'!$B$31:$B$42,MATCH($B31,'Ranking Order'!Q$31:Q$42,0),1)</f>
        <v>DE GOLVERS 2</v>
      </c>
      <c r="R31" s="25" t="str">
        <f>INDEX('Ranking Order'!$B$31:$B$42,MATCH($B31,'Ranking Order'!R$31:R$42,0),1)</f>
        <v>DE GOLVERS 2</v>
      </c>
      <c r="S31" s="25" t="str">
        <f>INDEX('Ranking Order'!$B$31:$B$42,MATCH($B31,'Ranking Order'!S$31:S$42,0),1)</f>
        <v>DE GOLVERS 2</v>
      </c>
      <c r="T31" s="25" t="str">
        <f>INDEX('Ranking Order'!$B$31:$B$42,MATCH($B31,'Ranking Order'!T$31:T$42,0),1)</f>
        <v>DE ZES</v>
      </c>
      <c r="U31" s="25" t="str">
        <f>INDEX('Ranking Order'!$B$31:$B$42,MATCH($B31,'Ranking Order'!U$31:U$42,0),1)</f>
        <v>DE ZES</v>
      </c>
      <c r="V31" s="25" t="str">
        <f>INDEX('Ranking Order'!$B$31:$B$42,MATCH($B31,'Ranking Order'!V$31:V$42,0),1)</f>
        <v>DE ZES</v>
      </c>
      <c r="W31" s="25" t="str">
        <f>INDEX('Ranking Order'!$B$31:$B$42,MATCH($B31,'Ranking Order'!W$31:W$42,0),1)</f>
        <v>DE ZES</v>
      </c>
      <c r="X31" s="25" t="str">
        <f>INDEX('Ranking Order'!$B$31:$B$42,MATCH($B31,'Ranking Order'!X$31:X$42,0),1)</f>
        <v>DE ZES</v>
      </c>
      <c r="Y31" s="25" t="str">
        <f>INDEX('Ranking Order'!$B$31:$B$42,MATCH($B31,'Ranking Order'!Y$31:Y$42,0),1)</f>
        <v>DE ZES</v>
      </c>
      <c r="Z31" s="25" t="str">
        <f>INDEX('Ranking Order'!$B$31:$B$42,MATCH($B31,'Ranking Order'!Z$31:Z$42,0),1)</f>
        <v>DE ZES</v>
      </c>
      <c r="AA31" s="25" t="str">
        <f>INDEX('Ranking Order'!$B$31:$B$42,MATCH($B31,'Ranking Order'!AA$31:AA$42,0),1)</f>
        <v>DE ZES</v>
      </c>
      <c r="AB31" s="25" t="str">
        <f>INDEX('Ranking Order'!$B$31:$B$42,MATCH($B31,'Ranking Order'!AB$31:AB$42,0),1)</f>
        <v>DE ZES</v>
      </c>
    </row>
    <row r="32" spans="1:28" x14ac:dyDescent="0.25">
      <c r="A32" s="278"/>
      <c r="B32" s="24">
        <v>2</v>
      </c>
      <c r="C32" s="25" t="str">
        <f>INDEX('Ranking Order'!$B$31:$B$42,MATCH($B32,'Ranking Order'!C$31:C$42,0),1)</f>
        <v>DE GOLVERS 2</v>
      </c>
      <c r="D32" s="25" t="str">
        <f>INDEX('Ranking Order'!$B$31:$B$42,MATCH($B32,'Ranking Order'!D$31:D$42,0),1)</f>
        <v>PLAZA 2</v>
      </c>
      <c r="E32" s="25" t="str">
        <f>INDEX('Ranking Order'!$B$31:$B$42,MATCH($B32,'Ranking Order'!E$31:E$42,0),1)</f>
        <v>DE GOLVERS 2</v>
      </c>
      <c r="F32" s="25" t="str">
        <f>INDEX('Ranking Order'!$B$31:$B$42,MATCH($B32,'Ranking Order'!F$31:F$42,0),1)</f>
        <v>DE ZES</v>
      </c>
      <c r="G32" s="25" t="str">
        <f>INDEX('Ranking Order'!$B$31:$B$42,MATCH($B32,'Ranking Order'!G$31:G$42,0),1)</f>
        <v>DE GOLVERS 2</v>
      </c>
      <c r="H32" s="25" t="str">
        <f>INDEX('Ranking Order'!$B$31:$B$42,MATCH($B32,'Ranking Order'!H$31:H$42,0),1)</f>
        <v>DE GOLVERS 2</v>
      </c>
      <c r="I32" s="25" t="str">
        <f>INDEX('Ranking Order'!$B$31:$B$42,MATCH($B32,'Ranking Order'!I$31:I$42,0),1)</f>
        <v>PLAZA 2</v>
      </c>
      <c r="J32" s="25" t="str">
        <f>INDEX('Ranking Order'!$B$31:$B$42,MATCH($B32,'Ranking Order'!J$31:J$42,0),1)</f>
        <v>PLAZA 2</v>
      </c>
      <c r="K32" s="25" t="str">
        <f>INDEX('Ranking Order'!$B$31:$B$42,MATCH($B32,'Ranking Order'!K$31:K$42,0),1)</f>
        <v>PLAZA 2</v>
      </c>
      <c r="L32" s="25" t="str">
        <f>INDEX('Ranking Order'!$B$31:$B$42,MATCH($B32,'Ranking Order'!L$31:L$42,0),1)</f>
        <v>DE ZES</v>
      </c>
      <c r="M32" s="25" t="str">
        <f>INDEX('Ranking Order'!$B$31:$B$42,MATCH($B32,'Ranking Order'!M$31:M$42,0),1)</f>
        <v>DE GOLVERS 2</v>
      </c>
      <c r="N32" s="25" t="str">
        <f>INDEX('Ranking Order'!$B$31:$B$42,MATCH($B32,'Ranking Order'!N$31:N$42,0),1)</f>
        <v>DE GOLVERS 2</v>
      </c>
      <c r="O32" s="25" t="str">
        <f>INDEX('Ranking Order'!$B$31:$B$42,MATCH($B32,'Ranking Order'!O$31:O$42,0),1)</f>
        <v>DE GOLVERS 2</v>
      </c>
      <c r="P32" s="25" t="str">
        <f>INDEX('Ranking Order'!$B$31:$B$42,MATCH($B32,'Ranking Order'!P$31:P$42,0),1)</f>
        <v>DE ZES</v>
      </c>
      <c r="Q32" s="25" t="str">
        <f>INDEX('Ranking Order'!$B$31:$B$42,MATCH($B32,'Ranking Order'!Q$31:Q$42,0),1)</f>
        <v>DE ZES</v>
      </c>
      <c r="R32" s="25" t="str">
        <f>INDEX('Ranking Order'!$B$31:$B$42,MATCH($B32,'Ranking Order'!R$31:R$42,0),1)</f>
        <v>DE ZES</v>
      </c>
      <c r="S32" s="25" t="str">
        <f>INDEX('Ranking Order'!$B$31:$B$42,MATCH($B32,'Ranking Order'!S$31:S$42,0),1)</f>
        <v>DE ZES</v>
      </c>
      <c r="T32" s="25" t="str">
        <f>INDEX('Ranking Order'!$B$31:$B$42,MATCH($B32,'Ranking Order'!T$31:T$42,0),1)</f>
        <v>DE GOLVERS 2</v>
      </c>
      <c r="U32" s="25" t="str">
        <f>INDEX('Ranking Order'!$B$31:$B$42,MATCH($B32,'Ranking Order'!U$31:U$42,0),1)</f>
        <v>DE GOLVERS 2</v>
      </c>
      <c r="V32" s="25" t="str">
        <f>INDEX('Ranking Order'!$B$31:$B$42,MATCH($B32,'Ranking Order'!V$31:V$42,0),1)</f>
        <v>DE GOLVERS 2</v>
      </c>
      <c r="W32" s="25" t="str">
        <f>INDEX('Ranking Order'!$B$31:$B$42,MATCH($B32,'Ranking Order'!W$31:W$42,0),1)</f>
        <v>DE GOLVERS 2</v>
      </c>
      <c r="X32" s="25" t="str">
        <f>INDEX('Ranking Order'!$B$31:$B$42,MATCH($B32,'Ranking Order'!X$31:X$42,0),1)</f>
        <v>DE GOLVERS 2</v>
      </c>
      <c r="Y32" s="25" t="str">
        <f>INDEX('Ranking Order'!$B$31:$B$42,MATCH($B32,'Ranking Order'!Y$31:Y$42,0),1)</f>
        <v>DE GOLVERS 2</v>
      </c>
      <c r="Z32" s="25" t="str">
        <f>INDEX('Ranking Order'!$B$31:$B$42,MATCH($B32,'Ranking Order'!Z$31:Z$42,0),1)</f>
        <v>DE GOLVERS 2</v>
      </c>
      <c r="AA32" s="25" t="str">
        <f>INDEX('Ranking Order'!$B$31:$B$42,MATCH($B32,'Ranking Order'!AA$31:AA$42,0),1)</f>
        <v>DE GOLVERS 2</v>
      </c>
      <c r="AB32" s="25" t="str">
        <f>INDEX('Ranking Order'!$B$31:$B$42,MATCH($B32,'Ranking Order'!AB$31:AB$42,0),1)</f>
        <v>DE GOLVERS 2</v>
      </c>
    </row>
    <row r="33" spans="1:28" x14ac:dyDescent="0.25">
      <c r="A33" s="278"/>
      <c r="B33" s="24">
        <v>3</v>
      </c>
      <c r="C33" s="25" t="str">
        <f>INDEX('Ranking Order'!$B$31:$B$42,MATCH($B33,'Ranking Order'!C$31:C$42,0),1)</f>
        <v>ONDER DEN TOREN</v>
      </c>
      <c r="D33" s="25" t="str">
        <f>INDEX('Ranking Order'!$B$31:$B$42,MATCH($B33,'Ranking Order'!D$31:D$42,0),1)</f>
        <v>DE SLOEBERS 2</v>
      </c>
      <c r="E33" s="25" t="str">
        <f>INDEX('Ranking Order'!$B$31:$B$42,MATCH($B33,'Ranking Order'!E$31:E$42,0),1)</f>
        <v>DE SLOEBERS 2</v>
      </c>
      <c r="F33" s="25" t="str">
        <f>INDEX('Ranking Order'!$B$31:$B$42,MATCH($B33,'Ranking Order'!F$31:F$42,0),1)</f>
        <v>DE GOLVERS 2</v>
      </c>
      <c r="G33" s="25" t="str">
        <f>INDEX('Ranking Order'!$B$31:$B$42,MATCH($B33,'Ranking Order'!G$31:G$42,0),1)</f>
        <v>DE SLOEBERS 2</v>
      </c>
      <c r="H33" s="25" t="str">
        <f>INDEX('Ranking Order'!$B$31:$B$42,MATCH($B33,'Ranking Order'!H$31:H$42,0),1)</f>
        <v>DE ZES</v>
      </c>
      <c r="I33" s="25" t="str">
        <f>INDEX('Ranking Order'!$B$31:$B$42,MATCH($B33,'Ranking Order'!I$31:I$42,0),1)</f>
        <v>DE ZES</v>
      </c>
      <c r="J33" s="25" t="str">
        <f>INDEX('Ranking Order'!$B$31:$B$42,MATCH($B33,'Ranking Order'!J$31:J$42,0),1)</f>
        <v>DE ZES</v>
      </c>
      <c r="K33" s="25" t="str">
        <f>INDEX('Ranking Order'!$B$31:$B$42,MATCH($B33,'Ranking Order'!K$31:K$42,0),1)</f>
        <v>DE ZES</v>
      </c>
      <c r="L33" s="25" t="str">
        <f>INDEX('Ranking Order'!$B$31:$B$42,MATCH($B33,'Ranking Order'!L$31:L$42,0),1)</f>
        <v>DE GOLVERS 2</v>
      </c>
      <c r="M33" s="25" t="str">
        <f>INDEX('Ranking Order'!$B$31:$B$42,MATCH($B33,'Ranking Order'!M$31:M$42,0),1)</f>
        <v>PLAZA 2</v>
      </c>
      <c r="N33" s="25" t="str">
        <f>INDEX('Ranking Order'!$B$31:$B$42,MATCH($B33,'Ranking Order'!N$31:N$42,0),1)</f>
        <v>PLAZA 2</v>
      </c>
      <c r="O33" s="25" t="str">
        <f>INDEX('Ranking Order'!$B$31:$B$42,MATCH($B33,'Ranking Order'!O$31:O$42,0),1)</f>
        <v>PLAZA 2</v>
      </c>
      <c r="P33" s="25" t="str">
        <f>INDEX('Ranking Order'!$B$31:$B$42,MATCH($B33,'Ranking Order'!P$31:P$42,0),1)</f>
        <v>PLAZA 2</v>
      </c>
      <c r="Q33" s="25" t="str">
        <f>INDEX('Ranking Order'!$B$31:$B$42,MATCH($B33,'Ranking Order'!Q$31:Q$42,0),1)</f>
        <v>PLAZA 2</v>
      </c>
      <c r="R33" s="25" t="str">
        <f>INDEX('Ranking Order'!$B$31:$B$42,MATCH($B33,'Ranking Order'!R$31:R$42,0),1)</f>
        <v>PLAZA 2</v>
      </c>
      <c r="S33" s="25" t="str">
        <f>INDEX('Ranking Order'!$B$31:$B$42,MATCH($B33,'Ranking Order'!S$31:S$42,0),1)</f>
        <v>PLAZA 2</v>
      </c>
      <c r="T33" s="25" t="str">
        <f>INDEX('Ranking Order'!$B$31:$B$42,MATCH($B33,'Ranking Order'!T$31:T$42,0),1)</f>
        <v>PLAZA 2</v>
      </c>
      <c r="U33" s="25" t="str">
        <f>INDEX('Ranking Order'!$B$31:$B$42,MATCH($B33,'Ranking Order'!U$31:U$42,0),1)</f>
        <v>PLAZA 2</v>
      </c>
      <c r="V33" s="25" t="str">
        <f>INDEX('Ranking Order'!$B$31:$B$42,MATCH($B33,'Ranking Order'!V$31:V$42,0),1)</f>
        <v>PLAZA 2</v>
      </c>
      <c r="W33" s="25" t="str">
        <f>INDEX('Ranking Order'!$B$31:$B$42,MATCH($B33,'Ranking Order'!W$31:W$42,0),1)</f>
        <v>PLAZA 2</v>
      </c>
      <c r="X33" s="25" t="str">
        <f>INDEX('Ranking Order'!$B$31:$B$42,MATCH($B33,'Ranking Order'!X$31:X$42,0),1)</f>
        <v>PLAZA 2</v>
      </c>
      <c r="Y33" s="25" t="str">
        <f>INDEX('Ranking Order'!$B$31:$B$42,MATCH($B33,'Ranking Order'!Y$31:Y$42,0),1)</f>
        <v>PLAZA 2</v>
      </c>
      <c r="Z33" s="25" t="str">
        <f>INDEX('Ranking Order'!$B$31:$B$42,MATCH($B33,'Ranking Order'!Z$31:Z$42,0),1)</f>
        <v>PLAZA 2</v>
      </c>
      <c r="AA33" s="25" t="str">
        <f>INDEX('Ranking Order'!$B$31:$B$42,MATCH($B33,'Ranking Order'!AA$31:AA$42,0),1)</f>
        <v>PLAZA 2</v>
      </c>
      <c r="AB33" s="25" t="str">
        <f>INDEX('Ranking Order'!$B$31:$B$42,MATCH($B33,'Ranking Order'!AB$31:AB$42,0),1)</f>
        <v>PLAZA 2</v>
      </c>
    </row>
    <row r="34" spans="1:28" x14ac:dyDescent="0.25">
      <c r="A34" s="278"/>
      <c r="B34" s="24">
        <v>4</v>
      </c>
      <c r="C34" s="25" t="str">
        <f>INDEX('Ranking Order'!$B$31:$B$42,MATCH($B34,'Ranking Order'!C$31:C$42,0),1)</f>
        <v>PLAZA 2</v>
      </c>
      <c r="D34" s="25" t="str">
        <f>INDEX('Ranking Order'!$B$31:$B$42,MATCH($B34,'Ranking Order'!D$31:D$42,0),1)</f>
        <v>TEN DORPE 3</v>
      </c>
      <c r="E34" s="25" t="str">
        <f>INDEX('Ranking Order'!$B$31:$B$42,MATCH($B34,'Ranking Order'!E$31:E$42,0),1)</f>
        <v>BLOCKSKEN</v>
      </c>
      <c r="F34" s="25" t="str">
        <f>INDEX('Ranking Order'!$B$31:$B$42,MATCH($B34,'Ranking Order'!F$31:F$42,0),1)</f>
        <v>BLOCKSKEN</v>
      </c>
      <c r="G34" s="25" t="str">
        <f>INDEX('Ranking Order'!$B$31:$B$42,MATCH($B34,'Ranking Order'!G$31:G$42,0),1)</f>
        <v>DE ZES</v>
      </c>
      <c r="H34" s="25" t="str">
        <f>INDEX('Ranking Order'!$B$31:$B$42,MATCH($B34,'Ranking Order'!H$31:H$42,0),1)</f>
        <v>DE RICO'S</v>
      </c>
      <c r="I34" s="25" t="str">
        <f>INDEX('Ranking Order'!$B$31:$B$42,MATCH($B34,'Ranking Order'!I$31:I$42,0),1)</f>
        <v>BLOCKSKEN</v>
      </c>
      <c r="J34" s="25" t="str">
        <f>INDEX('Ranking Order'!$B$31:$B$42,MATCH($B34,'Ranking Order'!J$31:J$42,0),1)</f>
        <v>BLOCKSKEN</v>
      </c>
      <c r="K34" s="25" t="str">
        <f>INDEX('Ranking Order'!$B$31:$B$42,MATCH($B34,'Ranking Order'!K$31:K$42,0),1)</f>
        <v>DE SLOEBERS 2</v>
      </c>
      <c r="L34" s="25" t="str">
        <f>INDEX('Ranking Order'!$B$31:$B$42,MATCH($B34,'Ranking Order'!L$31:L$42,0),1)</f>
        <v>BLOCKSKEN</v>
      </c>
      <c r="M34" s="25" t="str">
        <f>INDEX('Ranking Order'!$B$31:$B$42,MATCH($B34,'Ranking Order'!M$31:M$42,0),1)</f>
        <v>BLOCKSKEN</v>
      </c>
      <c r="N34" s="25" t="str">
        <f>INDEX('Ranking Order'!$B$31:$B$42,MATCH($B34,'Ranking Order'!N$31:N$42,0),1)</f>
        <v>BLOCKSKEN</v>
      </c>
      <c r="O34" s="25" t="str">
        <f>INDEX('Ranking Order'!$B$31:$B$42,MATCH($B34,'Ranking Order'!O$31:O$42,0),1)</f>
        <v>DE SLOEBERS 2</v>
      </c>
      <c r="P34" s="25" t="str">
        <f>INDEX('Ranking Order'!$B$31:$B$42,MATCH($B34,'Ranking Order'!P$31:P$42,0),1)</f>
        <v>DE SLOEBERS 2</v>
      </c>
      <c r="Q34" s="25" t="str">
        <f>INDEX('Ranking Order'!$B$31:$B$42,MATCH($B34,'Ranking Order'!Q$31:Q$42,0),1)</f>
        <v>DE SLOEBERS 2</v>
      </c>
      <c r="R34" s="25" t="str">
        <f>INDEX('Ranking Order'!$B$31:$B$42,MATCH($B34,'Ranking Order'!R$31:R$42,0),1)</f>
        <v>DE SLOEBERS 2</v>
      </c>
      <c r="S34" s="25" t="str">
        <f>INDEX('Ranking Order'!$B$31:$B$42,MATCH($B34,'Ranking Order'!S$31:S$42,0),1)</f>
        <v>DE SLOEBERS 2</v>
      </c>
      <c r="T34" s="25" t="str">
        <f>INDEX('Ranking Order'!$B$31:$B$42,MATCH($B34,'Ranking Order'!T$31:T$42,0),1)</f>
        <v>DE SLOEBERS 2</v>
      </c>
      <c r="U34" s="25" t="str">
        <f>INDEX('Ranking Order'!$B$31:$B$42,MATCH($B34,'Ranking Order'!U$31:U$42,0),1)</f>
        <v>DE RICO'S</v>
      </c>
      <c r="V34" s="25" t="str">
        <f>INDEX('Ranking Order'!$B$31:$B$42,MATCH($B34,'Ranking Order'!V$31:V$42,0),1)</f>
        <v>DE SLOEBERS 2</v>
      </c>
      <c r="W34" s="25" t="str">
        <f>INDEX('Ranking Order'!$B$31:$B$42,MATCH($B34,'Ranking Order'!W$31:W$42,0),1)</f>
        <v>DE SLOEBERS 2</v>
      </c>
      <c r="X34" s="25" t="str">
        <f>INDEX('Ranking Order'!$B$31:$B$42,MATCH($B34,'Ranking Order'!X$31:X$42,0),1)</f>
        <v>DE RICO'S</v>
      </c>
      <c r="Y34" s="25" t="str">
        <f>INDEX('Ranking Order'!$B$31:$B$42,MATCH($B34,'Ranking Order'!Y$31:Y$42,0),1)</f>
        <v>DE RICO'S</v>
      </c>
      <c r="Z34" s="25" t="str">
        <f>INDEX('Ranking Order'!$B$31:$B$42,MATCH($B34,'Ranking Order'!Z$31:Z$42,0),1)</f>
        <v>DE RICO'S</v>
      </c>
      <c r="AA34" s="25" t="str">
        <f>INDEX('Ranking Order'!$B$31:$B$42,MATCH($B34,'Ranking Order'!AA$31:AA$42,0),1)</f>
        <v>DE RICO'S</v>
      </c>
      <c r="AB34" s="25" t="str">
        <f>INDEX('Ranking Order'!$B$31:$B$42,MATCH($B34,'Ranking Order'!AB$31:AB$42,0),1)</f>
        <v>DE SLOEBERS 2</v>
      </c>
    </row>
    <row r="35" spans="1:28" x14ac:dyDescent="0.25">
      <c r="A35" s="278"/>
      <c r="B35" s="24">
        <v>5</v>
      </c>
      <c r="C35" s="25" t="str">
        <f>INDEX('Ranking Order'!$B$31:$B$42,MATCH($B35,'Ranking Order'!C$31:C$42,0),1)</f>
        <v>DE RICO'S</v>
      </c>
      <c r="D35" s="25" t="str">
        <f>INDEX('Ranking Order'!$B$31:$B$42,MATCH($B35,'Ranking Order'!D$31:D$42,0),1)</f>
        <v>BLOCKSKEN</v>
      </c>
      <c r="E35" s="25" t="str">
        <f>INDEX('Ranking Order'!$B$31:$B$42,MATCH($B35,'Ranking Order'!E$31:E$42,0),1)</f>
        <v>DE RICO'S</v>
      </c>
      <c r="F35" s="25" t="str">
        <f>INDEX('Ranking Order'!$B$31:$B$42,MATCH($B35,'Ranking Order'!F$31:F$42,0),1)</f>
        <v>DE SLOEBERS 2</v>
      </c>
      <c r="G35" s="25" t="str">
        <f>INDEX('Ranking Order'!$B$31:$B$42,MATCH($B35,'Ranking Order'!G$31:G$42,0),1)</f>
        <v>DE RICO'S</v>
      </c>
      <c r="H35" s="25" t="str">
        <f>INDEX('Ranking Order'!$B$31:$B$42,MATCH($B35,'Ranking Order'!H$31:H$42,0),1)</f>
        <v>BLOCKSKEN</v>
      </c>
      <c r="I35" s="25" t="str">
        <f>INDEX('Ranking Order'!$B$31:$B$42,MATCH($B35,'Ranking Order'!I$31:I$42,0),1)</f>
        <v>DE SLOEBERS 2</v>
      </c>
      <c r="J35" s="25" t="str">
        <f>INDEX('Ranking Order'!$B$31:$B$42,MATCH($B35,'Ranking Order'!J$31:J$42,0),1)</f>
        <v>DE SLOEBERS 2</v>
      </c>
      <c r="K35" s="25" t="str">
        <f>INDEX('Ranking Order'!$B$31:$B$42,MATCH($B35,'Ranking Order'!K$31:K$42,0),1)</f>
        <v>DE RICO'S</v>
      </c>
      <c r="L35" s="25" t="str">
        <f>INDEX('Ranking Order'!$B$31:$B$42,MATCH($B35,'Ranking Order'!L$31:L$42,0),1)</f>
        <v>DE SLOEBERS 2</v>
      </c>
      <c r="M35" s="25" t="str">
        <f>INDEX('Ranking Order'!$B$31:$B$42,MATCH($B35,'Ranking Order'!M$31:M$42,0),1)</f>
        <v>DE SLOEBERS 2</v>
      </c>
      <c r="N35" s="25" t="str">
        <f>INDEX('Ranking Order'!$B$31:$B$42,MATCH($B35,'Ranking Order'!N$31:N$42,0),1)</f>
        <v>DE SLOEBERS 2</v>
      </c>
      <c r="O35" s="25" t="str">
        <f>INDEX('Ranking Order'!$B$31:$B$42,MATCH($B35,'Ranking Order'!O$31:O$42,0),1)</f>
        <v>BLOCKSKEN</v>
      </c>
      <c r="P35" s="25" t="str">
        <f>INDEX('Ranking Order'!$B$31:$B$42,MATCH($B35,'Ranking Order'!P$31:P$42,0),1)</f>
        <v>BLOCKSKEN</v>
      </c>
      <c r="Q35" s="25" t="str">
        <f>INDEX('Ranking Order'!$B$31:$B$42,MATCH($B35,'Ranking Order'!Q$31:Q$42,0),1)</f>
        <v>BLOCKSKEN</v>
      </c>
      <c r="R35" s="25" t="str">
        <f>INDEX('Ranking Order'!$B$31:$B$42,MATCH($B35,'Ranking Order'!R$31:R$42,0),1)</f>
        <v>BLOCKSKEN</v>
      </c>
      <c r="S35" s="25" t="str">
        <f>INDEX('Ranking Order'!$B$31:$B$42,MATCH($B35,'Ranking Order'!S$31:S$42,0),1)</f>
        <v>DE RICO'S</v>
      </c>
      <c r="T35" s="25" t="str">
        <f>INDEX('Ranking Order'!$B$31:$B$42,MATCH($B35,'Ranking Order'!T$31:T$42,0),1)</f>
        <v>DE RICO'S</v>
      </c>
      <c r="U35" s="25" t="str">
        <f>INDEX('Ranking Order'!$B$31:$B$42,MATCH($B35,'Ranking Order'!U$31:U$42,0),1)</f>
        <v>DE SLOEBERS 2</v>
      </c>
      <c r="V35" s="25" t="str">
        <f>INDEX('Ranking Order'!$B$31:$B$42,MATCH($B35,'Ranking Order'!V$31:V$42,0),1)</f>
        <v>DE RICO'S</v>
      </c>
      <c r="W35" s="25" t="str">
        <f>INDEX('Ranking Order'!$B$31:$B$42,MATCH($B35,'Ranking Order'!W$31:W$42,0),1)</f>
        <v>DE RICO'S</v>
      </c>
      <c r="X35" s="25" t="str">
        <f>INDEX('Ranking Order'!$B$31:$B$42,MATCH($B35,'Ranking Order'!X$31:X$42,0),1)</f>
        <v>DE SLOEBERS 2</v>
      </c>
      <c r="Y35" s="25" t="str">
        <f>INDEX('Ranking Order'!$B$31:$B$42,MATCH($B35,'Ranking Order'!Y$31:Y$42,0),1)</f>
        <v>DE SLOEBERS 2</v>
      </c>
      <c r="Z35" s="25" t="str">
        <f>INDEX('Ranking Order'!$B$31:$B$42,MATCH($B35,'Ranking Order'!Z$31:Z$42,0),1)</f>
        <v>DE SLOEBERS 2</v>
      </c>
      <c r="AA35" s="25" t="str">
        <f>INDEX('Ranking Order'!$B$31:$B$42,MATCH($B35,'Ranking Order'!AA$31:AA$42,0),1)</f>
        <v>DE SLOEBERS 2</v>
      </c>
      <c r="AB35" s="25" t="str">
        <f>INDEX('Ranking Order'!$B$31:$B$42,MATCH($B35,'Ranking Order'!AB$31:AB$42,0),1)</f>
        <v>DE RICO'S</v>
      </c>
    </row>
    <row r="36" spans="1:28" x14ac:dyDescent="0.25">
      <c r="A36" s="278"/>
      <c r="B36" s="24">
        <v>6</v>
      </c>
      <c r="C36" s="25" t="str">
        <f>INDEX('Ranking Order'!$B$31:$B$42,MATCH($B36,'Ranking Order'!C$31:C$42,0),1)</f>
        <v>HET ZANDHOF 2</v>
      </c>
      <c r="D36" s="25" t="str">
        <f>INDEX('Ranking Order'!$B$31:$B$42,MATCH($B36,'Ranking Order'!D$31:D$42,0),1)</f>
        <v>ONDER DEN TOREN</v>
      </c>
      <c r="E36" s="25" t="str">
        <f>INDEX('Ranking Order'!$B$31:$B$42,MATCH($B36,'Ranking Order'!E$31:E$42,0),1)</f>
        <v>DE ZES</v>
      </c>
      <c r="F36" s="25" t="str">
        <f>INDEX('Ranking Order'!$B$31:$B$42,MATCH($B36,'Ranking Order'!F$31:F$42,0),1)</f>
        <v>DE RICO'S</v>
      </c>
      <c r="G36" s="25" t="str">
        <f>INDEX('Ranking Order'!$B$31:$B$42,MATCH($B36,'Ranking Order'!G$31:G$42,0),1)</f>
        <v>BLOCKSKEN</v>
      </c>
      <c r="H36" s="25" t="str">
        <f>INDEX('Ranking Order'!$B$31:$B$42,MATCH($B36,'Ranking Order'!H$31:H$42,0),1)</f>
        <v>DE SLOEBERS 2</v>
      </c>
      <c r="I36" s="25" t="str">
        <f>INDEX('Ranking Order'!$B$31:$B$42,MATCH($B36,'Ranking Order'!I$31:I$42,0),1)</f>
        <v>DE RICO'S</v>
      </c>
      <c r="J36" s="25" t="str">
        <f>INDEX('Ranking Order'!$B$31:$B$42,MATCH($B36,'Ranking Order'!J$31:J$42,0),1)</f>
        <v>DE RICO'S</v>
      </c>
      <c r="K36" s="25" t="str">
        <f>INDEX('Ranking Order'!$B$31:$B$42,MATCH($B36,'Ranking Order'!K$31:K$42,0),1)</f>
        <v>BLOCKSKEN</v>
      </c>
      <c r="L36" s="25" t="str">
        <f>INDEX('Ranking Order'!$B$31:$B$42,MATCH($B36,'Ranking Order'!L$31:L$42,0),1)</f>
        <v>DE RICO'S</v>
      </c>
      <c r="M36" s="25" t="str">
        <f>INDEX('Ranking Order'!$B$31:$B$42,MATCH($B36,'Ranking Order'!M$31:M$42,0),1)</f>
        <v>DE RICO'S</v>
      </c>
      <c r="N36" s="25" t="str">
        <f>INDEX('Ranking Order'!$B$31:$B$42,MATCH($B36,'Ranking Order'!N$31:N$42,0),1)</f>
        <v>DE RICO'S</v>
      </c>
      <c r="O36" s="25" t="str">
        <f>INDEX('Ranking Order'!$B$31:$B$42,MATCH($B36,'Ranking Order'!O$31:O$42,0),1)</f>
        <v>DE RICO'S</v>
      </c>
      <c r="P36" s="25" t="str">
        <f>INDEX('Ranking Order'!$B$31:$B$42,MATCH($B36,'Ranking Order'!P$31:P$42,0),1)</f>
        <v>DE RICO'S</v>
      </c>
      <c r="Q36" s="25" t="str">
        <f>INDEX('Ranking Order'!$B$31:$B$42,MATCH($B36,'Ranking Order'!Q$31:Q$42,0),1)</f>
        <v>DE RICO'S</v>
      </c>
      <c r="R36" s="25" t="str">
        <f>INDEX('Ranking Order'!$B$31:$B$42,MATCH($B36,'Ranking Order'!R$31:R$42,0),1)</f>
        <v>DE RICO'S</v>
      </c>
      <c r="S36" s="25" t="str">
        <f>INDEX('Ranking Order'!$B$31:$B$42,MATCH($B36,'Ranking Order'!S$31:S$42,0),1)</f>
        <v>BLOCKSKEN</v>
      </c>
      <c r="T36" s="25" t="str">
        <f>INDEX('Ranking Order'!$B$31:$B$42,MATCH($B36,'Ranking Order'!T$31:T$42,0),1)</f>
        <v>BLOCKSKEN</v>
      </c>
      <c r="U36" s="25" t="str">
        <f>INDEX('Ranking Order'!$B$31:$B$42,MATCH($B36,'Ranking Order'!U$31:U$42,0),1)</f>
        <v>BLOCKSKEN</v>
      </c>
      <c r="V36" s="25" t="str">
        <f>INDEX('Ranking Order'!$B$31:$B$42,MATCH($B36,'Ranking Order'!V$31:V$42,0),1)</f>
        <v>BLOCKSKEN</v>
      </c>
      <c r="W36" s="25" t="str">
        <f>INDEX('Ranking Order'!$B$31:$B$42,MATCH($B36,'Ranking Order'!W$31:W$42,0),1)</f>
        <v>BLOCKSKEN</v>
      </c>
      <c r="X36" s="25" t="str">
        <f>INDEX('Ranking Order'!$B$31:$B$42,MATCH($B36,'Ranking Order'!X$31:X$42,0),1)</f>
        <v>BLOCKSKEN</v>
      </c>
      <c r="Y36" s="25" t="str">
        <f>INDEX('Ranking Order'!$B$31:$B$42,MATCH($B36,'Ranking Order'!Y$31:Y$42,0),1)</f>
        <v>BLOCKSKEN</v>
      </c>
      <c r="Z36" s="25" t="str">
        <f>INDEX('Ranking Order'!$B$31:$B$42,MATCH($B36,'Ranking Order'!Z$31:Z$42,0),1)</f>
        <v>BLOCKSKEN</v>
      </c>
      <c r="AA36" s="25" t="str">
        <f>INDEX('Ranking Order'!$B$31:$B$42,MATCH($B36,'Ranking Order'!AA$31:AA$42,0),1)</f>
        <v>BLOCKSKEN</v>
      </c>
      <c r="AB36" s="25" t="str">
        <f>INDEX('Ranking Order'!$B$31:$B$42,MATCH($B36,'Ranking Order'!AB$31:AB$42,0),1)</f>
        <v>BLOCKSKEN</v>
      </c>
    </row>
    <row r="37" spans="1:28" x14ac:dyDescent="0.25">
      <c r="A37" s="278"/>
      <c r="B37" s="24">
        <v>7</v>
      </c>
      <c r="C37" s="25" t="str">
        <f>INDEX('Ranking Order'!$B$31:$B$42,MATCH($B37,'Ranking Order'!C$31:C$42,0),1)</f>
        <v>KALFORT SPORTIF 4</v>
      </c>
      <c r="D37" s="25" t="str">
        <f>INDEX('Ranking Order'!$B$31:$B$42,MATCH($B37,'Ranking Order'!D$31:D$42,0),1)</f>
        <v>DE RICO'S</v>
      </c>
      <c r="E37" s="25" t="str">
        <f>INDEX('Ranking Order'!$B$31:$B$42,MATCH($B37,'Ranking Order'!E$31:E$42,0),1)</f>
        <v>ONDER DEN TOREN</v>
      </c>
      <c r="F37" s="25" t="str">
        <f>INDEX('Ranking Order'!$B$31:$B$42,MATCH($B37,'Ranking Order'!F$31:F$42,0),1)</f>
        <v>ONDER DEN TOREN</v>
      </c>
      <c r="G37" s="25" t="str">
        <f>INDEX('Ranking Order'!$B$31:$B$42,MATCH($B37,'Ranking Order'!G$31:G$42,0),1)</f>
        <v>HET ZANDHOF 2</v>
      </c>
      <c r="H37" s="25" t="str">
        <f>INDEX('Ranking Order'!$B$31:$B$42,MATCH($B37,'Ranking Order'!H$31:H$42,0),1)</f>
        <v>ONDER DEN TOREN</v>
      </c>
      <c r="I37" s="25" t="str">
        <f>INDEX('Ranking Order'!$B$31:$B$42,MATCH($B37,'Ranking Order'!I$31:I$42,0),1)</f>
        <v>KALFORT SPORTIF 4</v>
      </c>
      <c r="J37" s="25" t="str">
        <f>INDEX('Ranking Order'!$B$31:$B$42,MATCH($B37,'Ranking Order'!J$31:J$42,0),1)</f>
        <v>KALFORT SPORTIF 4</v>
      </c>
      <c r="K37" s="25" t="str">
        <f>INDEX('Ranking Order'!$B$31:$B$42,MATCH($B37,'Ranking Order'!K$31:K$42,0),1)</f>
        <v>KALFORT SPORTIF 4</v>
      </c>
      <c r="L37" s="25" t="str">
        <f>INDEX('Ranking Order'!$B$31:$B$42,MATCH($B37,'Ranking Order'!L$31:L$42,0),1)</f>
        <v>HET ZANDHOF 2</v>
      </c>
      <c r="M37" s="25" t="str">
        <f>INDEX('Ranking Order'!$B$31:$B$42,MATCH($B37,'Ranking Order'!M$31:M$42,0),1)</f>
        <v>KALFORT SPORTIF 4</v>
      </c>
      <c r="N37" s="25" t="str">
        <f>INDEX('Ranking Order'!$B$31:$B$42,MATCH($B37,'Ranking Order'!N$31:N$42,0),1)</f>
        <v>ONDER DEN TOREN</v>
      </c>
      <c r="O37" s="25" t="str">
        <f>INDEX('Ranking Order'!$B$31:$B$42,MATCH($B37,'Ranking Order'!O$31:O$42,0),1)</f>
        <v>ONDER DEN TOREN</v>
      </c>
      <c r="P37" s="25" t="str">
        <f>INDEX('Ranking Order'!$B$31:$B$42,MATCH($B37,'Ranking Order'!P$31:P$42,0),1)</f>
        <v>ONDER DEN TOREN</v>
      </c>
      <c r="Q37" s="25" t="str">
        <f>INDEX('Ranking Order'!$B$31:$B$42,MATCH($B37,'Ranking Order'!Q$31:Q$42,0),1)</f>
        <v>SPORTIFKE 2</v>
      </c>
      <c r="R37" s="25" t="str">
        <f>INDEX('Ranking Order'!$B$31:$B$42,MATCH($B37,'Ranking Order'!R$31:R$42,0),1)</f>
        <v>SPORTIFKE 2</v>
      </c>
      <c r="S37" s="25" t="str">
        <f>INDEX('Ranking Order'!$B$31:$B$42,MATCH($B37,'Ranking Order'!S$31:S$42,0),1)</f>
        <v>KALFORT SPORTIF 4</v>
      </c>
      <c r="T37" s="25" t="str">
        <f>INDEX('Ranking Order'!$B$31:$B$42,MATCH($B37,'Ranking Order'!T$31:T$42,0),1)</f>
        <v>KALFORT SPORTIF 4</v>
      </c>
      <c r="U37" s="25" t="str">
        <f>INDEX('Ranking Order'!$B$31:$B$42,MATCH($B37,'Ranking Order'!U$31:U$42,0),1)</f>
        <v>KALFORT SPORTIF 4</v>
      </c>
      <c r="V37" s="25" t="str">
        <f>INDEX('Ranking Order'!$B$31:$B$42,MATCH($B37,'Ranking Order'!V$31:V$42,0),1)</f>
        <v>KALFORT SPORTIF 4</v>
      </c>
      <c r="W37" s="25" t="str">
        <f>INDEX('Ranking Order'!$B$31:$B$42,MATCH($B37,'Ranking Order'!W$31:W$42,0),1)</f>
        <v>KALFORT SPORTIF 4</v>
      </c>
      <c r="X37" s="25" t="str">
        <f>INDEX('Ranking Order'!$B$31:$B$42,MATCH($B37,'Ranking Order'!X$31:X$42,0),1)</f>
        <v>KALFORT SPORTIF 4</v>
      </c>
      <c r="Y37" s="25" t="str">
        <f>INDEX('Ranking Order'!$B$31:$B$42,MATCH($B37,'Ranking Order'!Y$31:Y$42,0),1)</f>
        <v>KALFORT SPORTIF 4</v>
      </c>
      <c r="Z37" s="25" t="str">
        <f>INDEX('Ranking Order'!$B$31:$B$42,MATCH($B37,'Ranking Order'!Z$31:Z$42,0),1)</f>
        <v>KALFORT SPORTIF 4</v>
      </c>
      <c r="AA37" s="25" t="str">
        <f>INDEX('Ranking Order'!$B$31:$B$42,MATCH($B37,'Ranking Order'!AA$31:AA$42,0),1)</f>
        <v>KALFORT SPORTIF 4</v>
      </c>
      <c r="AB37" s="25" t="str">
        <f>INDEX('Ranking Order'!$B$31:$B$42,MATCH($B37,'Ranking Order'!AB$31:AB$42,0),1)</f>
        <v>KALFORT SPORTIF 4</v>
      </c>
    </row>
    <row r="38" spans="1:28" x14ac:dyDescent="0.25">
      <c r="A38" s="278"/>
      <c r="B38" s="24">
        <v>8</v>
      </c>
      <c r="C38" s="25" t="str">
        <f>INDEX('Ranking Order'!$B$31:$B$42,MATCH($B38,'Ranking Order'!C$31:C$42,0),1)</f>
        <v>SPORTIFKE 2</v>
      </c>
      <c r="D38" s="25" t="str">
        <f>INDEX('Ranking Order'!$B$31:$B$42,MATCH($B38,'Ranking Order'!D$31:D$42,0),1)</f>
        <v>KALFORT SPORTIF 4</v>
      </c>
      <c r="E38" s="25" t="str">
        <f>INDEX('Ranking Order'!$B$31:$B$42,MATCH($B38,'Ranking Order'!E$31:E$42,0),1)</f>
        <v>KALFORT SPORTIF 4</v>
      </c>
      <c r="F38" s="25" t="str">
        <f>INDEX('Ranking Order'!$B$31:$B$42,MATCH($B38,'Ranking Order'!F$31:F$42,0),1)</f>
        <v>KALFORT SPORTIF 4</v>
      </c>
      <c r="G38" s="25" t="str">
        <f>INDEX('Ranking Order'!$B$31:$B$42,MATCH($B38,'Ranking Order'!G$31:G$42,0),1)</f>
        <v>ONDER DEN TOREN</v>
      </c>
      <c r="H38" s="25" t="str">
        <f>INDEX('Ranking Order'!$B$31:$B$42,MATCH($B38,'Ranking Order'!H$31:H$42,0),1)</f>
        <v>KALFORT SPORTIF 4</v>
      </c>
      <c r="I38" s="25" t="str">
        <f>INDEX('Ranking Order'!$B$31:$B$42,MATCH($B38,'Ranking Order'!I$31:I$42,0),1)</f>
        <v>HET ZANDHOF 2</v>
      </c>
      <c r="J38" s="25" t="str">
        <f>INDEX('Ranking Order'!$B$31:$B$42,MATCH($B38,'Ranking Order'!J$31:J$42,0),1)</f>
        <v>HET ZANDHOF 2</v>
      </c>
      <c r="K38" s="25" t="str">
        <f>INDEX('Ranking Order'!$B$31:$B$42,MATCH($B38,'Ranking Order'!K$31:K$42,0),1)</f>
        <v>HET ZANDHOF 2</v>
      </c>
      <c r="L38" s="25" t="str">
        <f>INDEX('Ranking Order'!$B$31:$B$42,MATCH($B38,'Ranking Order'!L$31:L$42,0),1)</f>
        <v>ONDER DEN TOREN</v>
      </c>
      <c r="M38" s="25" t="str">
        <f>INDEX('Ranking Order'!$B$31:$B$42,MATCH($B38,'Ranking Order'!M$31:M$42,0),1)</f>
        <v>HET ZANDHOF 2</v>
      </c>
      <c r="N38" s="25" t="str">
        <f>INDEX('Ranking Order'!$B$31:$B$42,MATCH($B38,'Ranking Order'!N$31:N$42,0),1)</f>
        <v>HET ZANDHOF 2</v>
      </c>
      <c r="O38" s="25" t="str">
        <f>INDEX('Ranking Order'!$B$31:$B$42,MATCH($B38,'Ranking Order'!O$31:O$42,0),1)</f>
        <v>SPORTIFKE 2</v>
      </c>
      <c r="P38" s="25" t="str">
        <f>INDEX('Ranking Order'!$B$31:$B$42,MATCH($B38,'Ranking Order'!P$31:P$42,0),1)</f>
        <v>SPORTIFKE 2</v>
      </c>
      <c r="Q38" s="25" t="str">
        <f>INDEX('Ranking Order'!$B$31:$B$42,MATCH($B38,'Ranking Order'!Q$31:Q$42,0),1)</f>
        <v>ONDER DEN TOREN</v>
      </c>
      <c r="R38" s="25" t="str">
        <f>INDEX('Ranking Order'!$B$31:$B$42,MATCH($B38,'Ranking Order'!R$31:R$42,0),1)</f>
        <v>ONDER DEN TOREN</v>
      </c>
      <c r="S38" s="25" t="str">
        <f>INDEX('Ranking Order'!$B$31:$B$42,MATCH($B38,'Ranking Order'!S$31:S$42,0),1)</f>
        <v>SPORTIFKE 2</v>
      </c>
      <c r="T38" s="25" t="str">
        <f>INDEX('Ranking Order'!$B$31:$B$42,MATCH($B38,'Ranking Order'!T$31:T$42,0),1)</f>
        <v>HET ZANDHOF 2</v>
      </c>
      <c r="U38" s="25" t="str">
        <f>INDEX('Ranking Order'!$B$31:$B$42,MATCH($B38,'Ranking Order'!U$31:U$42,0),1)</f>
        <v>ONDER DEN TOREN</v>
      </c>
      <c r="V38" s="25" t="str">
        <f>INDEX('Ranking Order'!$B$31:$B$42,MATCH($B38,'Ranking Order'!V$31:V$42,0),1)</f>
        <v>HET ZANDHOF 2</v>
      </c>
      <c r="W38" s="25" t="str">
        <f>INDEX('Ranking Order'!$B$31:$B$42,MATCH($B38,'Ranking Order'!W$31:W$42,0),1)</f>
        <v>HET ZANDHOF 2</v>
      </c>
      <c r="X38" s="25" t="str">
        <f>INDEX('Ranking Order'!$B$31:$B$42,MATCH($B38,'Ranking Order'!X$31:X$42,0),1)</f>
        <v>HET ZANDHOF 2</v>
      </c>
      <c r="Y38" s="25" t="str">
        <f>INDEX('Ranking Order'!$B$31:$B$42,MATCH($B38,'Ranking Order'!Y$31:Y$42,0),1)</f>
        <v>HET ZANDHOF 2</v>
      </c>
      <c r="Z38" s="25" t="str">
        <f>INDEX('Ranking Order'!$B$31:$B$42,MATCH($B38,'Ranking Order'!Z$31:Z$42,0),1)</f>
        <v>HET ZANDHOF 2</v>
      </c>
      <c r="AA38" s="25" t="str">
        <f>INDEX('Ranking Order'!$B$31:$B$42,MATCH($B38,'Ranking Order'!AA$31:AA$42,0),1)</f>
        <v>HET ZANDHOF 2</v>
      </c>
      <c r="AB38" s="25" t="str">
        <f>INDEX('Ranking Order'!$B$31:$B$42,MATCH($B38,'Ranking Order'!AB$31:AB$42,0),1)</f>
        <v>HET ZANDHOF 2</v>
      </c>
    </row>
    <row r="39" spans="1:28" x14ac:dyDescent="0.25">
      <c r="A39" s="278"/>
      <c r="B39" s="24">
        <v>9</v>
      </c>
      <c r="C39" s="25" t="str">
        <f>INDEX('Ranking Order'!$B$31:$B$42,MATCH($B39,'Ranking Order'!C$31:C$42,0),1)</f>
        <v>DEN TIGHEL 2</v>
      </c>
      <c r="D39" s="25" t="str">
        <f>INDEX('Ranking Order'!$B$31:$B$42,MATCH($B39,'Ranking Order'!D$31:D$42,0),1)</f>
        <v>DEN TIGHEL 2</v>
      </c>
      <c r="E39" s="25" t="str">
        <f>INDEX('Ranking Order'!$B$31:$B$42,MATCH($B39,'Ranking Order'!E$31:E$42,0),1)</f>
        <v>TEN DORPE 3</v>
      </c>
      <c r="F39" s="25" t="str">
        <f>INDEX('Ranking Order'!$B$31:$B$42,MATCH($B39,'Ranking Order'!F$31:F$42,0),1)</f>
        <v>TEN DORPE 3</v>
      </c>
      <c r="G39" s="25" t="str">
        <f>INDEX('Ranking Order'!$B$31:$B$42,MATCH($B39,'Ranking Order'!G$31:G$42,0),1)</f>
        <v>KALFORT SPORTIF 4</v>
      </c>
      <c r="H39" s="25" t="str">
        <f>INDEX('Ranking Order'!$B$31:$B$42,MATCH($B39,'Ranking Order'!H$31:H$42,0),1)</f>
        <v>HET ZANDHOF 2</v>
      </c>
      <c r="I39" s="25" t="str">
        <f>INDEX('Ranking Order'!$B$31:$B$42,MATCH($B39,'Ranking Order'!I$31:I$42,0),1)</f>
        <v>ONDER DEN TOREN</v>
      </c>
      <c r="J39" s="25" t="str">
        <f>INDEX('Ranking Order'!$B$31:$B$42,MATCH($B39,'Ranking Order'!J$31:J$42,0),1)</f>
        <v>ONDER DEN TOREN</v>
      </c>
      <c r="K39" s="25" t="str">
        <f>INDEX('Ranking Order'!$B$31:$B$42,MATCH($B39,'Ranking Order'!K$31:K$42,0),1)</f>
        <v>SPORTIFKE 2</v>
      </c>
      <c r="L39" s="25" t="str">
        <f>INDEX('Ranking Order'!$B$31:$B$42,MATCH($B39,'Ranking Order'!L$31:L$42,0),1)</f>
        <v>DEN TIGHEL 2</v>
      </c>
      <c r="M39" s="25" t="str">
        <f>INDEX('Ranking Order'!$B$31:$B$42,MATCH($B39,'Ranking Order'!M$31:M$42,0),1)</f>
        <v>ONDER DEN TOREN</v>
      </c>
      <c r="N39" s="25" t="str">
        <f>INDEX('Ranking Order'!$B$31:$B$42,MATCH($B39,'Ranking Order'!N$31:N$42,0),1)</f>
        <v>KALFORT SPORTIF 4</v>
      </c>
      <c r="O39" s="25" t="str">
        <f>INDEX('Ranking Order'!$B$31:$B$42,MATCH($B39,'Ranking Order'!O$31:O$42,0),1)</f>
        <v>HET ZANDHOF 2</v>
      </c>
      <c r="P39" s="25" t="str">
        <f>INDEX('Ranking Order'!$B$31:$B$42,MATCH($B39,'Ranking Order'!P$31:P$42,0),1)</f>
        <v>KALFORT SPORTIF 4</v>
      </c>
      <c r="Q39" s="25" t="str">
        <f>INDEX('Ranking Order'!$B$31:$B$42,MATCH($B39,'Ranking Order'!Q$31:Q$42,0),1)</f>
        <v>HET ZANDHOF 2</v>
      </c>
      <c r="R39" s="25" t="str">
        <f>INDEX('Ranking Order'!$B$31:$B$42,MATCH($B39,'Ranking Order'!R$31:R$42,0),1)</f>
        <v>KALFORT SPORTIF 4</v>
      </c>
      <c r="S39" s="25" t="str">
        <f>INDEX('Ranking Order'!$B$31:$B$42,MATCH($B39,'Ranking Order'!S$31:S$42,0),1)</f>
        <v>ONDER DEN TOREN</v>
      </c>
      <c r="T39" s="25" t="str">
        <f>INDEX('Ranking Order'!$B$31:$B$42,MATCH($B39,'Ranking Order'!T$31:T$42,0),1)</f>
        <v>SPORTIFKE 2</v>
      </c>
      <c r="U39" s="25" t="str">
        <f>INDEX('Ranking Order'!$B$31:$B$42,MATCH($B39,'Ranking Order'!U$31:U$42,0),1)</f>
        <v>HET ZANDHOF 2</v>
      </c>
      <c r="V39" s="25" t="str">
        <f>INDEX('Ranking Order'!$B$31:$B$42,MATCH($B39,'Ranking Order'!V$31:V$42,0),1)</f>
        <v>ONDER DEN TOREN</v>
      </c>
      <c r="W39" s="25" t="str">
        <f>INDEX('Ranking Order'!$B$31:$B$42,MATCH($B39,'Ranking Order'!W$31:W$42,0),1)</f>
        <v>ONDER DEN TOREN</v>
      </c>
      <c r="X39" s="25" t="str">
        <f>INDEX('Ranking Order'!$B$31:$B$42,MATCH($B39,'Ranking Order'!X$31:X$42,0),1)</f>
        <v>SPORTIFKE 2</v>
      </c>
      <c r="Y39" s="25" t="str">
        <f>INDEX('Ranking Order'!$B$31:$B$42,MATCH($B39,'Ranking Order'!Y$31:Y$42,0),1)</f>
        <v>ONDER DEN TOREN</v>
      </c>
      <c r="Z39" s="25" t="str">
        <f>INDEX('Ranking Order'!$B$31:$B$42,MATCH($B39,'Ranking Order'!Z$31:Z$42,0),1)</f>
        <v>ONDER DEN TOREN</v>
      </c>
      <c r="AA39" s="25" t="str">
        <f>INDEX('Ranking Order'!$B$31:$B$42,MATCH($B39,'Ranking Order'!AA$31:AA$42,0),1)</f>
        <v>ONDER DEN TOREN</v>
      </c>
      <c r="AB39" s="25" t="str">
        <f>INDEX('Ranking Order'!$B$31:$B$42,MATCH($B39,'Ranking Order'!AB$31:AB$42,0),1)</f>
        <v>ONDER DEN TOREN</v>
      </c>
    </row>
    <row r="40" spans="1:28" x14ac:dyDescent="0.25">
      <c r="A40" s="278"/>
      <c r="B40" s="24">
        <v>10</v>
      </c>
      <c r="C40" s="25" t="str">
        <f>INDEX('Ranking Order'!$B$31:$B$42,MATCH($B40,'Ranking Order'!C$31:C$42,0),1)</f>
        <v>TEN DORPE 3</v>
      </c>
      <c r="D40" s="25" t="str">
        <f>INDEX('Ranking Order'!$B$31:$B$42,MATCH($B40,'Ranking Order'!D$31:D$42,0),1)</f>
        <v>SPORTIFKE 2</v>
      </c>
      <c r="E40" s="25" t="str">
        <f>INDEX('Ranking Order'!$B$31:$B$42,MATCH($B40,'Ranking Order'!E$31:E$42,0),1)</f>
        <v>DEN TIGHEL 2</v>
      </c>
      <c r="F40" s="25" t="str">
        <f>INDEX('Ranking Order'!$B$31:$B$42,MATCH($B40,'Ranking Order'!F$31:F$42,0),1)</f>
        <v>DEN TIGHEL 2</v>
      </c>
      <c r="G40" s="25" t="str">
        <f>INDEX('Ranking Order'!$B$31:$B$42,MATCH($B40,'Ranking Order'!G$31:G$42,0),1)</f>
        <v>TEN DORPE 3</v>
      </c>
      <c r="H40" s="25" t="str">
        <f>INDEX('Ranking Order'!$B$31:$B$42,MATCH($B40,'Ranking Order'!H$31:H$42,0),1)</f>
        <v>TEN DORPE 3</v>
      </c>
      <c r="I40" s="25" t="str">
        <f>INDEX('Ranking Order'!$B$31:$B$42,MATCH($B40,'Ranking Order'!I$31:I$42,0),1)</f>
        <v>TEN DORPE 3</v>
      </c>
      <c r="J40" s="25" t="str">
        <f>INDEX('Ranking Order'!$B$31:$B$42,MATCH($B40,'Ranking Order'!J$31:J$42,0),1)</f>
        <v>TEN DORPE 3</v>
      </c>
      <c r="K40" s="25" t="str">
        <f>INDEX('Ranking Order'!$B$31:$B$42,MATCH($B40,'Ranking Order'!K$31:K$42,0),1)</f>
        <v>ONDER DEN TOREN</v>
      </c>
      <c r="L40" s="25" t="str">
        <f>INDEX('Ranking Order'!$B$31:$B$42,MATCH($B40,'Ranking Order'!L$31:L$42,0),1)</f>
        <v>KALFORT SPORTIF 4</v>
      </c>
      <c r="M40" s="25" t="str">
        <f>INDEX('Ranking Order'!$B$31:$B$42,MATCH($B40,'Ranking Order'!M$31:M$42,0),1)</f>
        <v>DEN TIGHEL 2</v>
      </c>
      <c r="N40" s="25" t="str">
        <f>INDEX('Ranking Order'!$B$31:$B$42,MATCH($B40,'Ranking Order'!N$31:N$42,0),1)</f>
        <v>DEN TIGHEL 2</v>
      </c>
      <c r="O40" s="25" t="str">
        <f>INDEX('Ranking Order'!$B$31:$B$42,MATCH($B40,'Ranking Order'!O$31:O$42,0),1)</f>
        <v>KALFORT SPORTIF 4</v>
      </c>
      <c r="P40" s="25" t="str">
        <f>INDEX('Ranking Order'!$B$31:$B$42,MATCH($B40,'Ranking Order'!P$31:P$42,0),1)</f>
        <v>HET ZANDHOF 2</v>
      </c>
      <c r="Q40" s="25" t="str">
        <f>INDEX('Ranking Order'!$B$31:$B$42,MATCH($B40,'Ranking Order'!Q$31:Q$42,0),1)</f>
        <v>KALFORT SPORTIF 4</v>
      </c>
      <c r="R40" s="25" t="str">
        <f>INDEX('Ranking Order'!$B$31:$B$42,MATCH($B40,'Ranking Order'!R$31:R$42,0),1)</f>
        <v>HET ZANDHOF 2</v>
      </c>
      <c r="S40" s="25" t="str">
        <f>INDEX('Ranking Order'!$B$31:$B$42,MATCH($B40,'Ranking Order'!S$31:S$42,0),1)</f>
        <v>HET ZANDHOF 2</v>
      </c>
      <c r="T40" s="25" t="str">
        <f>INDEX('Ranking Order'!$B$31:$B$42,MATCH($B40,'Ranking Order'!T$31:T$42,0),1)</f>
        <v>ONDER DEN TOREN</v>
      </c>
      <c r="U40" s="25" t="str">
        <f>INDEX('Ranking Order'!$B$31:$B$42,MATCH($B40,'Ranking Order'!U$31:U$42,0),1)</f>
        <v>SPORTIFKE 2</v>
      </c>
      <c r="V40" s="25" t="str">
        <f>INDEX('Ranking Order'!$B$31:$B$42,MATCH($B40,'Ranking Order'!V$31:V$42,0),1)</f>
        <v>SPORTIFKE 2</v>
      </c>
      <c r="W40" s="25" t="str">
        <f>INDEX('Ranking Order'!$B$31:$B$42,MATCH($B40,'Ranking Order'!W$31:W$42,0),1)</f>
        <v>SPORTIFKE 2</v>
      </c>
      <c r="X40" s="25" t="str">
        <f>INDEX('Ranking Order'!$B$31:$B$42,MATCH($B40,'Ranking Order'!X$31:X$42,0),1)</f>
        <v>ONDER DEN TOREN</v>
      </c>
      <c r="Y40" s="25" t="str">
        <f>INDEX('Ranking Order'!$B$31:$B$42,MATCH($B40,'Ranking Order'!Y$31:Y$42,0),1)</f>
        <v>SPORTIFKE 2</v>
      </c>
      <c r="Z40" s="25" t="str">
        <f>INDEX('Ranking Order'!$B$31:$B$42,MATCH($B40,'Ranking Order'!Z$31:Z$42,0),1)</f>
        <v>SPORTIFKE 2</v>
      </c>
      <c r="AA40" s="25" t="str">
        <f>INDEX('Ranking Order'!$B$31:$B$42,MATCH($B40,'Ranking Order'!AA$31:AA$42,0),1)</f>
        <v>SPORTIFKE 2</v>
      </c>
      <c r="AB40" s="25" t="str">
        <f>INDEX('Ranking Order'!$B$31:$B$42,MATCH($B40,'Ranking Order'!AB$31:AB$42,0),1)</f>
        <v>SPORTIFKE 2</v>
      </c>
    </row>
    <row r="41" spans="1:28" x14ac:dyDescent="0.25">
      <c r="A41" s="278"/>
      <c r="B41" s="24">
        <v>11</v>
      </c>
      <c r="C41" s="25" t="str">
        <f>INDEX('Ranking Order'!$B$31:$B$42,MATCH($B41,'Ranking Order'!C$31:C$42,0),1)</f>
        <v>DE ZES</v>
      </c>
      <c r="D41" s="25" t="str">
        <f>INDEX('Ranking Order'!$B$31:$B$42,MATCH($B41,'Ranking Order'!D$31:D$42,0),1)</f>
        <v>DE ZES</v>
      </c>
      <c r="E41" s="25" t="str">
        <f>INDEX('Ranking Order'!$B$31:$B$42,MATCH($B41,'Ranking Order'!E$31:E$42,0),1)</f>
        <v>HET ZANDHOF 2</v>
      </c>
      <c r="F41" s="25" t="str">
        <f>INDEX('Ranking Order'!$B$31:$B$42,MATCH($B41,'Ranking Order'!F$31:F$42,0),1)</f>
        <v>HET ZANDHOF 2</v>
      </c>
      <c r="G41" s="25" t="str">
        <f>INDEX('Ranking Order'!$B$31:$B$42,MATCH($B41,'Ranking Order'!G$31:G$42,0),1)</f>
        <v>DEN TIGHEL 2</v>
      </c>
      <c r="H41" s="25" t="str">
        <f>INDEX('Ranking Order'!$B$31:$B$42,MATCH($B41,'Ranking Order'!H$31:H$42,0),1)</f>
        <v>DEN TIGHEL 2</v>
      </c>
      <c r="I41" s="25" t="str">
        <f>INDEX('Ranking Order'!$B$31:$B$42,MATCH($B41,'Ranking Order'!I$31:I$42,0),1)</f>
        <v>DEN TIGHEL 2</v>
      </c>
      <c r="J41" s="25" t="str">
        <f>INDEX('Ranking Order'!$B$31:$B$42,MATCH($B41,'Ranking Order'!J$31:J$42,0),1)</f>
        <v>DEN TIGHEL 2</v>
      </c>
      <c r="K41" s="25" t="str">
        <f>INDEX('Ranking Order'!$B$31:$B$42,MATCH($B41,'Ranking Order'!K$31:K$42,0),1)</f>
        <v>TEN DORPE 3</v>
      </c>
      <c r="L41" s="25" t="str">
        <f>INDEX('Ranking Order'!$B$31:$B$42,MATCH($B41,'Ranking Order'!L$31:L$42,0),1)</f>
        <v>SPORTIFKE 2</v>
      </c>
      <c r="M41" s="25" t="str">
        <f>INDEX('Ranking Order'!$B$31:$B$42,MATCH($B41,'Ranking Order'!M$31:M$42,0),1)</f>
        <v>SPORTIFKE 2</v>
      </c>
      <c r="N41" s="25" t="str">
        <f>INDEX('Ranking Order'!$B$31:$B$42,MATCH($B41,'Ranking Order'!N$31:N$42,0),1)</f>
        <v>SPORTIFKE 2</v>
      </c>
      <c r="O41" s="25" t="str">
        <f>INDEX('Ranking Order'!$B$31:$B$42,MATCH($B41,'Ranking Order'!O$31:O$42,0),1)</f>
        <v>DEN TIGHEL 2</v>
      </c>
      <c r="P41" s="25" t="str">
        <f>INDEX('Ranking Order'!$B$31:$B$42,MATCH($B41,'Ranking Order'!P$31:P$42,0),1)</f>
        <v>DEN TIGHEL 2</v>
      </c>
      <c r="Q41" s="25" t="str">
        <f>INDEX('Ranking Order'!$B$31:$B$42,MATCH($B41,'Ranking Order'!Q$31:Q$42,0),1)</f>
        <v>DEN TIGHEL 2</v>
      </c>
      <c r="R41" s="25" t="str">
        <f>INDEX('Ranking Order'!$B$31:$B$42,MATCH($B41,'Ranking Order'!R$31:R$42,0),1)</f>
        <v>DEN TIGHEL 2</v>
      </c>
      <c r="S41" s="25" t="str">
        <f>INDEX('Ranking Order'!$B$31:$B$42,MATCH($B41,'Ranking Order'!S$31:S$42,0),1)</f>
        <v>DEN TIGHEL 2</v>
      </c>
      <c r="T41" s="25" t="str">
        <f>INDEX('Ranking Order'!$B$31:$B$42,MATCH($B41,'Ranking Order'!T$31:T$42,0),1)</f>
        <v>DEN TIGHEL 2</v>
      </c>
      <c r="U41" s="25" t="str">
        <f>INDEX('Ranking Order'!$B$31:$B$42,MATCH($B41,'Ranking Order'!U$31:U$42,0),1)</f>
        <v>DEN TIGHEL 2</v>
      </c>
      <c r="V41" s="25" t="str">
        <f>INDEX('Ranking Order'!$B$31:$B$42,MATCH($B41,'Ranking Order'!V$31:V$42,0),1)</f>
        <v>DEN TIGHEL 2</v>
      </c>
      <c r="W41" s="25" t="str">
        <f>INDEX('Ranking Order'!$B$31:$B$42,MATCH($B41,'Ranking Order'!W$31:W$42,0),1)</f>
        <v>DEN TIGHEL 2</v>
      </c>
      <c r="X41" s="25" t="str">
        <f>INDEX('Ranking Order'!$B$31:$B$42,MATCH($B41,'Ranking Order'!X$31:X$42,0),1)</f>
        <v>DEN TIGHEL 2</v>
      </c>
      <c r="Y41" s="25" t="str">
        <f>INDEX('Ranking Order'!$B$31:$B$42,MATCH($B41,'Ranking Order'!Y$31:Y$42,0),1)</f>
        <v>DEN TIGHEL 2</v>
      </c>
      <c r="Z41" s="25" t="str">
        <f>INDEX('Ranking Order'!$B$31:$B$42,MATCH($B41,'Ranking Order'!Z$31:Z$42,0),1)</f>
        <v>DEN TIGHEL 2</v>
      </c>
      <c r="AA41" s="25" t="str">
        <f>INDEX('Ranking Order'!$B$31:$B$42,MATCH($B41,'Ranking Order'!AA$31:AA$42,0),1)</f>
        <v>DEN TIGHEL 2</v>
      </c>
      <c r="AB41" s="25" t="str">
        <f>INDEX('Ranking Order'!$B$31:$B$42,MATCH($B41,'Ranking Order'!AB$31:AB$42,0),1)</f>
        <v>DEN TIGHEL 2</v>
      </c>
    </row>
    <row r="42" spans="1:28" x14ac:dyDescent="0.25">
      <c r="A42" s="278"/>
      <c r="B42" s="24">
        <v>12</v>
      </c>
      <c r="C42" s="25" t="str">
        <f>INDEX('Ranking Order'!$B$31:$B$42,MATCH($B42,'Ranking Order'!C$31:C$42,0),1)</f>
        <v>BLOCKSKEN</v>
      </c>
      <c r="D42" s="25" t="str">
        <f>INDEX('Ranking Order'!$B$31:$B$42,MATCH($B42,'Ranking Order'!D$31:D$42,0),1)</f>
        <v>HET ZANDHOF 2</v>
      </c>
      <c r="E42" s="25" t="str">
        <f>INDEX('Ranking Order'!$B$31:$B$42,MATCH($B42,'Ranking Order'!E$31:E$42,0),1)</f>
        <v>SPORTIFKE 2</v>
      </c>
      <c r="F42" s="25" t="str">
        <f>INDEX('Ranking Order'!$B$31:$B$42,MATCH($B42,'Ranking Order'!F$31:F$42,0),1)</f>
        <v>SPORTIFKE 2</v>
      </c>
      <c r="G42" s="25" t="str">
        <f>INDEX('Ranking Order'!$B$31:$B$42,MATCH($B42,'Ranking Order'!G$31:G$42,0),1)</f>
        <v>SPORTIFKE 2</v>
      </c>
      <c r="H42" s="25" t="str">
        <f>INDEX('Ranking Order'!$B$31:$B$42,MATCH($B42,'Ranking Order'!H$31:H$42,0),1)</f>
        <v>SPORTIFKE 2</v>
      </c>
      <c r="I42" s="25" t="str">
        <f>INDEX('Ranking Order'!$B$31:$B$42,MATCH($B42,'Ranking Order'!I$31:I$42,0),1)</f>
        <v>SPORTIFKE 2</v>
      </c>
      <c r="J42" s="25" t="str">
        <f>INDEX('Ranking Order'!$B$31:$B$42,MATCH($B42,'Ranking Order'!J$31:J$42,0),1)</f>
        <v>SPORTIFKE 2</v>
      </c>
      <c r="K42" s="25" t="str">
        <f>INDEX('Ranking Order'!$B$31:$B$42,MATCH($B42,'Ranking Order'!K$31:K$42,0),1)</f>
        <v>DEN TIGHEL 2</v>
      </c>
      <c r="L42" s="25" t="str">
        <f>INDEX('Ranking Order'!$B$31:$B$42,MATCH($B42,'Ranking Order'!L$31:L$42,0),1)</f>
        <v>TEN DORPE 3</v>
      </c>
      <c r="M42" s="25" t="str">
        <f>INDEX('Ranking Order'!$B$31:$B$42,MATCH($B42,'Ranking Order'!M$31:M$42,0),1)</f>
        <v>TEN DORPE 3</v>
      </c>
      <c r="N42" s="25" t="str">
        <f>INDEX('Ranking Order'!$B$31:$B$42,MATCH($B42,'Ranking Order'!N$31:N$42,0),1)</f>
        <v>TEN DORPE 3</v>
      </c>
      <c r="O42" s="25" t="str">
        <f>INDEX('Ranking Order'!$B$31:$B$42,MATCH($B42,'Ranking Order'!O$31:O$42,0),1)</f>
        <v>TEN DORPE 3</v>
      </c>
      <c r="P42" s="25" t="str">
        <f>INDEX('Ranking Order'!$B$31:$B$42,MATCH($B42,'Ranking Order'!P$31:P$42,0),1)</f>
        <v>TEN DORPE 3</v>
      </c>
      <c r="Q42" s="25" t="str">
        <f>INDEX('Ranking Order'!$B$31:$B$42,MATCH($B42,'Ranking Order'!Q$31:Q$42,0),1)</f>
        <v>TEN DORPE 3</v>
      </c>
      <c r="R42" s="25" t="str">
        <f>INDEX('Ranking Order'!$B$31:$B$42,MATCH($B42,'Ranking Order'!R$31:R$42,0),1)</f>
        <v>TEN DORPE 3</v>
      </c>
      <c r="S42" s="25" t="str">
        <f>INDEX('Ranking Order'!$B$31:$B$42,MATCH($B42,'Ranking Order'!S$31:S$42,0),1)</f>
        <v>TEN DORPE 3</v>
      </c>
      <c r="T42" s="25" t="str">
        <f>INDEX('Ranking Order'!$B$31:$B$42,MATCH($B42,'Ranking Order'!T$31:T$42,0),1)</f>
        <v>TEN DORPE 3</v>
      </c>
      <c r="U42" s="25" t="str">
        <f>INDEX('Ranking Order'!$B$31:$B$42,MATCH($B42,'Ranking Order'!U$31:U$42,0),1)</f>
        <v>TEN DORPE 3</v>
      </c>
      <c r="V42" s="25" t="str">
        <f>INDEX('Ranking Order'!$B$31:$B$42,MATCH($B42,'Ranking Order'!V$31:V$42,0),1)</f>
        <v>TEN DORPE 3</v>
      </c>
      <c r="W42" s="25" t="str">
        <f>INDEX('Ranking Order'!$B$31:$B$42,MATCH($B42,'Ranking Order'!W$31:W$42,0),1)</f>
        <v>TEN DORPE 3</v>
      </c>
      <c r="X42" s="25" t="str">
        <f>INDEX('Ranking Order'!$B$31:$B$42,MATCH($B42,'Ranking Order'!X$31:X$42,0),1)</f>
        <v>TEN DORPE 3</v>
      </c>
      <c r="Y42" s="25" t="str">
        <f>INDEX('Ranking Order'!$B$31:$B$42,MATCH($B42,'Ranking Order'!Y$31:Y$42,0),1)</f>
        <v>TEN DORPE 3</v>
      </c>
      <c r="Z42" s="25" t="str">
        <f>INDEX('Ranking Order'!$B$31:$B$42,MATCH($B42,'Ranking Order'!Z$31:Z$42,0),1)</f>
        <v>TEN DORPE 3</v>
      </c>
      <c r="AA42" s="25" t="str">
        <f>INDEX('Ranking Order'!$B$31:$B$42,MATCH($B42,'Ranking Order'!AA$31:AA$42,0),1)</f>
        <v>TEN DORPE 3</v>
      </c>
      <c r="AB42" s="25" t="str">
        <f>INDEX('Ranking Order'!$B$31:$B$42,MATCH($B42,'Ranking Order'!AB$31:AB$42,0),1)</f>
        <v>TEN DORPE 3</v>
      </c>
    </row>
    <row r="43" spans="1:28"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2.75" customHeight="1" x14ac:dyDescent="0.25">
      <c r="A44" s="278" t="str">
        <f>Uitslagen!A44</f>
        <v>3e Reeks</v>
      </c>
      <c r="B44" s="24">
        <v>1</v>
      </c>
      <c r="C44" s="25" t="str">
        <f>INDEX('Ranking Order'!$B$44:$B$55,MATCH($B44,'Ranking Order'!C$44:C$55,0),1)</f>
        <v>BLACK BOYS 4</v>
      </c>
      <c r="D44" s="25" t="str">
        <f>INDEX('Ranking Order'!$B$44:$B$55,MATCH($B44,'Ranking Order'!D$44:D$55,0),1)</f>
        <v>BLACK BOYS 4</v>
      </c>
      <c r="E44" s="25" t="str">
        <f>INDEX('Ranking Order'!$B$44:$B$55,MATCH($B44,'Ranking Order'!E$44:E$55,0),1)</f>
        <v>BLACK BOYS 4</v>
      </c>
      <c r="F44" s="25" t="str">
        <f>INDEX('Ranking Order'!$B$44:$B$55,MATCH($B44,'Ranking Order'!F$44:F$55,0),1)</f>
        <v>KALFORT SPORTIF 6</v>
      </c>
      <c r="G44" s="25" t="str">
        <f>INDEX('Ranking Order'!$B$44:$B$55,MATCH($B44,'Ranking Order'!G$44:G$55,0),1)</f>
        <v>BLACK BOYS 4</v>
      </c>
      <c r="H44" s="25" t="str">
        <f>INDEX('Ranking Order'!$B$44:$B$55,MATCH($B44,'Ranking Order'!H$44:H$55,0),1)</f>
        <v>BLACK BOYS 4</v>
      </c>
      <c r="I44" s="25" t="str">
        <f>INDEX('Ranking Order'!$B$44:$B$55,MATCH($B44,'Ranking Order'!I$44:I$55,0),1)</f>
        <v>BLACK BOYS 4</v>
      </c>
      <c r="J44" s="25" t="str">
        <f>INDEX('Ranking Order'!$B$44:$B$55,MATCH($B44,'Ranking Order'!J$44:J$55,0),1)</f>
        <v>BLACK BOYS 4</v>
      </c>
      <c r="K44" s="25" t="str">
        <f>INDEX('Ranking Order'!$B$44:$B$55,MATCH($B44,'Ranking Order'!K$44:K$55,0),1)</f>
        <v>BLACK BOYS 4</v>
      </c>
      <c r="L44" s="25" t="str">
        <f>INDEX('Ranking Order'!$B$44:$B$55,MATCH($B44,'Ranking Order'!L$44:L$55,0),1)</f>
        <v>BLACK BOYS 4</v>
      </c>
      <c r="M44" s="25" t="str">
        <f>INDEX('Ranking Order'!$B$44:$B$55,MATCH($B44,'Ranking Order'!M$44:M$55,0),1)</f>
        <v>BLACK BOYS 4</v>
      </c>
      <c r="N44" s="25" t="str">
        <f>INDEX('Ranking Order'!$B$44:$B$55,MATCH($B44,'Ranking Order'!N$44:N$55,0),1)</f>
        <v>BLACK BOYS 4</v>
      </c>
      <c r="O44" s="25" t="str">
        <f>INDEX('Ranking Order'!$B$44:$B$55,MATCH($B44,'Ranking Order'!O$44:O$55,0),1)</f>
        <v>BLACK BOYS 4</v>
      </c>
      <c r="P44" s="25" t="str">
        <f>INDEX('Ranking Order'!$B$44:$B$55,MATCH($B44,'Ranking Order'!P$44:P$55,0),1)</f>
        <v>BLACK BOYS 4</v>
      </c>
      <c r="Q44" s="25" t="str">
        <f>INDEX('Ranking Order'!$B$44:$B$55,MATCH($B44,'Ranking Order'!Q$44:Q$55,0),1)</f>
        <v>BLACK BOYS 4</v>
      </c>
      <c r="R44" s="25" t="str">
        <f>INDEX('Ranking Order'!$B$44:$B$55,MATCH($B44,'Ranking Order'!R$44:R$55,0),1)</f>
        <v>BLACK BOYS 4</v>
      </c>
      <c r="S44" s="25" t="str">
        <f>INDEX('Ranking Order'!$B$44:$B$55,MATCH($B44,'Ranking Order'!S$44:S$55,0),1)</f>
        <v>BLACK BOYS 4</v>
      </c>
      <c r="T44" s="25" t="str">
        <f>INDEX('Ranking Order'!$B$44:$B$55,MATCH($B44,'Ranking Order'!T$44:T$55,0),1)</f>
        <v>BLACK BOYS 4</v>
      </c>
      <c r="U44" s="25" t="str">
        <f>INDEX('Ranking Order'!$B$44:$B$55,MATCH($B44,'Ranking Order'!U$44:U$55,0),1)</f>
        <v>BLACK BOYS 4</v>
      </c>
      <c r="V44" s="25" t="str">
        <f>INDEX('Ranking Order'!$B$44:$B$55,MATCH($B44,'Ranking Order'!V$44:V$55,0),1)</f>
        <v>BLACK BOYS 4</v>
      </c>
      <c r="W44" s="25" t="str">
        <f>INDEX('Ranking Order'!$B$44:$B$55,MATCH($B44,'Ranking Order'!W$44:W$55,0),1)</f>
        <v>BLACK BOYS 4</v>
      </c>
      <c r="X44" s="25" t="str">
        <f>INDEX('Ranking Order'!$B$44:$B$55,MATCH($B44,'Ranking Order'!X$44:X$55,0),1)</f>
        <v>BLACK BOYS 4</v>
      </c>
      <c r="Y44" s="25" t="str">
        <f>INDEX('Ranking Order'!$B$44:$B$55,MATCH($B44,'Ranking Order'!Y$44:Y$55,0),1)</f>
        <v>BLACK BOYS 4</v>
      </c>
      <c r="Z44" s="25" t="str">
        <f>INDEX('Ranking Order'!$B$44:$B$55,MATCH($B44,'Ranking Order'!Z$44:Z$55,0),1)</f>
        <v>BLACK BOYS 4</v>
      </c>
      <c r="AA44" s="25" t="str">
        <f>INDEX('Ranking Order'!$B$44:$B$55,MATCH($B44,'Ranking Order'!AA$44:AA$55,0),1)</f>
        <v>BLACK BOYS 4</v>
      </c>
      <c r="AB44" s="25" t="str">
        <f>INDEX('Ranking Order'!$B$44:$B$55,MATCH($B44,'Ranking Order'!AB$44:AB$55,0),1)</f>
        <v>BLACK BOYS 4</v>
      </c>
    </row>
    <row r="45" spans="1:28" x14ac:dyDescent="0.25">
      <c r="A45" s="278"/>
      <c r="B45" s="24">
        <v>2</v>
      </c>
      <c r="C45" s="25" t="str">
        <f>INDEX('Ranking Order'!$B$44:$B$55,MATCH($B45,'Ranking Order'!C$44:C$55,0),1)</f>
        <v>DUVELBOYS</v>
      </c>
      <c r="D45" s="25" t="str">
        <f>INDEX('Ranking Order'!$B$44:$B$55,MATCH($B45,'Ranking Order'!D$44:D$55,0),1)</f>
        <v>TEN DORPE 4</v>
      </c>
      <c r="E45" s="25" t="str">
        <f>INDEX('Ranking Order'!$B$44:$B$55,MATCH($B45,'Ranking Order'!E$44:E$55,0),1)</f>
        <v>KALFORT SPORTIF 6</v>
      </c>
      <c r="F45" s="25" t="str">
        <f>INDEX('Ranking Order'!$B$44:$B$55,MATCH($B45,'Ranking Order'!F$44:F$55,0),1)</f>
        <v>BLACK BOYS 4</v>
      </c>
      <c r="G45" s="25" t="str">
        <f>INDEX('Ranking Order'!$B$44:$B$55,MATCH($B45,'Ranking Order'!G$44:G$55,0),1)</f>
        <v>TEN DORPE 4</v>
      </c>
      <c r="H45" s="25" t="str">
        <f>INDEX('Ranking Order'!$B$44:$B$55,MATCH($B45,'Ranking Order'!H$44:H$55,0),1)</f>
        <v>TEN DORPE 4</v>
      </c>
      <c r="I45" s="25" t="str">
        <f>INDEX('Ranking Order'!$B$44:$B$55,MATCH($B45,'Ranking Order'!I$44:I$55,0),1)</f>
        <v>TEN DORPE 4</v>
      </c>
      <c r="J45" s="25" t="str">
        <f>INDEX('Ranking Order'!$B$44:$B$55,MATCH($B45,'Ranking Order'!J$44:J$55,0),1)</f>
        <v>TEN DORPE 4</v>
      </c>
      <c r="K45" s="25" t="str">
        <f>INDEX('Ranking Order'!$B$44:$B$55,MATCH($B45,'Ranking Order'!K$44:K$55,0),1)</f>
        <v>TEN DORPE 4</v>
      </c>
      <c r="L45" s="25" t="str">
        <f>INDEX('Ranking Order'!$B$44:$B$55,MATCH($B45,'Ranking Order'!L$44:L$55,0),1)</f>
        <v>TEN DORPE 4</v>
      </c>
      <c r="M45" s="25" t="str">
        <f>INDEX('Ranking Order'!$B$44:$B$55,MATCH($B45,'Ranking Order'!M$44:M$55,0),1)</f>
        <v>TEN DORPE 4</v>
      </c>
      <c r="N45" s="25" t="str">
        <f>INDEX('Ranking Order'!$B$44:$B$55,MATCH($B45,'Ranking Order'!N$44:N$55,0),1)</f>
        <v>TEN DORPE 4</v>
      </c>
      <c r="O45" s="25" t="str">
        <f>INDEX('Ranking Order'!$B$44:$B$55,MATCH($B45,'Ranking Order'!O$44:O$55,0),1)</f>
        <v>TEN DORPE 4</v>
      </c>
      <c r="P45" s="25" t="str">
        <f>INDEX('Ranking Order'!$B$44:$B$55,MATCH($B45,'Ranking Order'!P$44:P$55,0),1)</f>
        <v>TEN DORPE 4</v>
      </c>
      <c r="Q45" s="25" t="str">
        <f>INDEX('Ranking Order'!$B$44:$B$55,MATCH($B45,'Ranking Order'!Q$44:Q$55,0),1)</f>
        <v>TEN DORPE 4</v>
      </c>
      <c r="R45" s="25" t="str">
        <f>INDEX('Ranking Order'!$B$44:$B$55,MATCH($B45,'Ranking Order'!R$44:R$55,0),1)</f>
        <v>HET WIEL 2</v>
      </c>
      <c r="S45" s="25" t="str">
        <f>INDEX('Ranking Order'!$B$44:$B$55,MATCH($B45,'Ranking Order'!S$44:S$55,0),1)</f>
        <v>TEN DORPE 4</v>
      </c>
      <c r="T45" s="25" t="str">
        <f>INDEX('Ranking Order'!$B$44:$B$55,MATCH($B45,'Ranking Order'!T$44:T$55,0),1)</f>
        <v>TEN DORPE 4</v>
      </c>
      <c r="U45" s="25" t="str">
        <f>INDEX('Ranking Order'!$B$44:$B$55,MATCH($B45,'Ranking Order'!U$44:U$55,0),1)</f>
        <v>TEN DORPE 4</v>
      </c>
      <c r="V45" s="25" t="str">
        <f>INDEX('Ranking Order'!$B$44:$B$55,MATCH($B45,'Ranking Order'!V$44:V$55,0),1)</f>
        <v>TEN DORPE 4</v>
      </c>
      <c r="W45" s="25" t="str">
        <f>INDEX('Ranking Order'!$B$44:$B$55,MATCH($B45,'Ranking Order'!W$44:W$55,0),1)</f>
        <v>TEN DORPE 4</v>
      </c>
      <c r="X45" s="25" t="str">
        <f>INDEX('Ranking Order'!$B$44:$B$55,MATCH($B45,'Ranking Order'!X$44:X$55,0),1)</f>
        <v>TEN DORPE 4</v>
      </c>
      <c r="Y45" s="25" t="str">
        <f>INDEX('Ranking Order'!$B$44:$B$55,MATCH($B45,'Ranking Order'!Y$44:Y$55,0),1)</f>
        <v>TEN DORPE 4</v>
      </c>
      <c r="Z45" s="25" t="str">
        <f>INDEX('Ranking Order'!$B$44:$B$55,MATCH($B45,'Ranking Order'!Z$44:Z$55,0),1)</f>
        <v>TEN DORPE 4</v>
      </c>
      <c r="AA45" s="25" t="str">
        <f>INDEX('Ranking Order'!$B$44:$B$55,MATCH($B45,'Ranking Order'!AA$44:AA$55,0),1)</f>
        <v>TEN DORPE 4</v>
      </c>
      <c r="AB45" s="25" t="str">
        <f>INDEX('Ranking Order'!$B$44:$B$55,MATCH($B45,'Ranking Order'!AB$44:AB$55,0),1)</f>
        <v>TEN DORPE 4</v>
      </c>
    </row>
    <row r="46" spans="1:28" x14ac:dyDescent="0.25">
      <c r="A46" s="278"/>
      <c r="B46" s="24">
        <v>3</v>
      </c>
      <c r="C46" s="25" t="str">
        <f>INDEX('Ranking Order'!$B$44:$B$55,MATCH($B46,'Ranking Order'!C$44:C$55,0),1)</f>
        <v>FAUSSE KEU</v>
      </c>
      <c r="D46" s="25" t="str">
        <f>INDEX('Ranking Order'!$B$44:$B$55,MATCH($B46,'Ranking Order'!D$44:D$55,0),1)</f>
        <v>FAUSSE KEU</v>
      </c>
      <c r="E46" s="25" t="str">
        <f>INDEX('Ranking Order'!$B$44:$B$55,MATCH($B46,'Ranking Order'!E$44:E$55,0),1)</f>
        <v>FAUSSE KEU</v>
      </c>
      <c r="F46" s="25" t="str">
        <f>INDEX('Ranking Order'!$B$44:$B$55,MATCH($B46,'Ranking Order'!F$44:F$55,0),1)</f>
        <v>STAPPES</v>
      </c>
      <c r="G46" s="25" t="str">
        <f>INDEX('Ranking Order'!$B$44:$B$55,MATCH($B46,'Ranking Order'!G$44:G$55,0),1)</f>
        <v>KALFORT SPORTIF 6</v>
      </c>
      <c r="H46" s="25" t="str">
        <f>INDEX('Ranking Order'!$B$44:$B$55,MATCH($B46,'Ranking Order'!H$44:H$55,0),1)</f>
        <v>KALFORT SPORTIF 6</v>
      </c>
      <c r="I46" s="25" t="str">
        <f>INDEX('Ranking Order'!$B$44:$B$55,MATCH($B46,'Ranking Order'!I$44:I$55,0),1)</f>
        <v>KALFORT SPORTIF 6</v>
      </c>
      <c r="J46" s="25" t="str">
        <f>INDEX('Ranking Order'!$B$44:$B$55,MATCH($B46,'Ranking Order'!J$44:J$55,0),1)</f>
        <v>KALFORT SPORTIF 6</v>
      </c>
      <c r="K46" s="25" t="str">
        <f>INDEX('Ranking Order'!$B$44:$B$55,MATCH($B46,'Ranking Order'!K$44:K$55,0),1)</f>
        <v>KALFORT SPORTIF 6</v>
      </c>
      <c r="L46" s="25" t="str">
        <f>INDEX('Ranking Order'!$B$44:$B$55,MATCH($B46,'Ranking Order'!L$44:L$55,0),1)</f>
        <v>KALFORT SPORTIF 6</v>
      </c>
      <c r="M46" s="25" t="str">
        <f>INDEX('Ranking Order'!$B$44:$B$55,MATCH($B46,'Ranking Order'!M$44:M$55,0),1)</f>
        <v>HET WIEL 2</v>
      </c>
      <c r="N46" s="25" t="str">
        <f>INDEX('Ranking Order'!$B$44:$B$55,MATCH($B46,'Ranking Order'!N$44:N$55,0),1)</f>
        <v>HET WIEL 2</v>
      </c>
      <c r="O46" s="25" t="str">
        <f>INDEX('Ranking Order'!$B$44:$B$55,MATCH($B46,'Ranking Order'!O$44:O$55,0),1)</f>
        <v>HET WIEL 2</v>
      </c>
      <c r="P46" s="25" t="str">
        <f>INDEX('Ranking Order'!$B$44:$B$55,MATCH($B46,'Ranking Order'!P$44:P$55,0),1)</f>
        <v>HET WIEL 2</v>
      </c>
      <c r="Q46" s="25" t="str">
        <f>INDEX('Ranking Order'!$B$44:$B$55,MATCH($B46,'Ranking Order'!Q$44:Q$55,0),1)</f>
        <v>HET WIEL 2</v>
      </c>
      <c r="R46" s="25" t="str">
        <f>INDEX('Ranking Order'!$B$44:$B$55,MATCH($B46,'Ranking Order'!R$44:R$55,0),1)</f>
        <v>TEN DORPE 4</v>
      </c>
      <c r="S46" s="25" t="str">
        <f>INDEX('Ranking Order'!$B$44:$B$55,MATCH($B46,'Ranking Order'!S$44:S$55,0),1)</f>
        <v>KALFORT SPORTIF 6</v>
      </c>
      <c r="T46" s="25" t="str">
        <f>INDEX('Ranking Order'!$B$44:$B$55,MATCH($B46,'Ranking Order'!T$44:T$55,0),1)</f>
        <v>HET WIEL 2</v>
      </c>
      <c r="U46" s="25" t="str">
        <f>INDEX('Ranking Order'!$B$44:$B$55,MATCH($B46,'Ranking Order'!U$44:U$55,0),1)</f>
        <v>HET WIEL 2</v>
      </c>
      <c r="V46" s="25" t="str">
        <f>INDEX('Ranking Order'!$B$44:$B$55,MATCH($B46,'Ranking Order'!V$44:V$55,0),1)</f>
        <v>KALFORT SPORTIF 6</v>
      </c>
      <c r="W46" s="25" t="str">
        <f>INDEX('Ranking Order'!$B$44:$B$55,MATCH($B46,'Ranking Order'!W$44:W$55,0),1)</f>
        <v>KALFORT SPORTIF 6</v>
      </c>
      <c r="X46" s="25" t="str">
        <f>INDEX('Ranking Order'!$B$44:$B$55,MATCH($B46,'Ranking Order'!X$44:X$55,0),1)</f>
        <v>KALFORT SPORTIF 6</v>
      </c>
      <c r="Y46" s="25" t="str">
        <f>INDEX('Ranking Order'!$B$44:$B$55,MATCH($B46,'Ranking Order'!Y$44:Y$55,0),1)</f>
        <v>KALFORT SPORTIF 6</v>
      </c>
      <c r="Z46" s="25" t="str">
        <f>INDEX('Ranking Order'!$B$44:$B$55,MATCH($B46,'Ranking Order'!Z$44:Z$55,0),1)</f>
        <v>KALFORT SPORTIF 6</v>
      </c>
      <c r="AA46" s="25" t="str">
        <f>INDEX('Ranking Order'!$B$44:$B$55,MATCH($B46,'Ranking Order'!AA$44:AA$55,0),1)</f>
        <v>HET WIEL 2</v>
      </c>
      <c r="AB46" s="25" t="str">
        <f>INDEX('Ranking Order'!$B$44:$B$55,MATCH($B46,'Ranking Order'!AB$44:AB$55,0),1)</f>
        <v>HET WIEL 2</v>
      </c>
    </row>
    <row r="47" spans="1:28" x14ac:dyDescent="0.25">
      <c r="A47" s="278"/>
      <c r="B47" s="24">
        <v>4</v>
      </c>
      <c r="C47" s="25" t="str">
        <f>INDEX('Ranking Order'!$B$44:$B$55,MATCH($B47,'Ranking Order'!C$44:C$55,0),1)</f>
        <v>KALFORT SPORTIF 6</v>
      </c>
      <c r="D47" s="25" t="str">
        <f>INDEX('Ranking Order'!$B$44:$B$55,MATCH($B47,'Ranking Order'!D$44:D$55,0),1)</f>
        <v>KALFORT SPORTIF 6</v>
      </c>
      <c r="E47" s="25" t="str">
        <f>INDEX('Ranking Order'!$B$44:$B$55,MATCH($B47,'Ranking Order'!E$44:E$55,0),1)</f>
        <v>STAPPES</v>
      </c>
      <c r="F47" s="25" t="str">
        <f>INDEX('Ranking Order'!$B$44:$B$55,MATCH($B47,'Ranking Order'!F$44:F$55,0),1)</f>
        <v>TEN DORPE 4</v>
      </c>
      <c r="G47" s="25" t="str">
        <f>INDEX('Ranking Order'!$B$44:$B$55,MATCH($B47,'Ranking Order'!G$44:G$55,0),1)</f>
        <v>HET WIEL 2</v>
      </c>
      <c r="H47" s="25" t="str">
        <f>INDEX('Ranking Order'!$B$44:$B$55,MATCH($B47,'Ranking Order'!H$44:H$55,0),1)</f>
        <v>KALFORT SPORTIF 5</v>
      </c>
      <c r="I47" s="25" t="str">
        <f>INDEX('Ranking Order'!$B$44:$B$55,MATCH($B47,'Ranking Order'!I$44:I$55,0),1)</f>
        <v>KALFORT SPORTIF 5</v>
      </c>
      <c r="J47" s="25" t="str">
        <f>INDEX('Ranking Order'!$B$44:$B$55,MATCH($B47,'Ranking Order'!J$44:J$55,0),1)</f>
        <v>KALFORT SPORTIF 5</v>
      </c>
      <c r="K47" s="25" t="str">
        <f>INDEX('Ranking Order'!$B$44:$B$55,MATCH($B47,'Ranking Order'!K$44:K$55,0),1)</f>
        <v>HET WIEL 2</v>
      </c>
      <c r="L47" s="25" t="str">
        <f>INDEX('Ranking Order'!$B$44:$B$55,MATCH($B47,'Ranking Order'!L$44:L$55,0),1)</f>
        <v>HET WIEL 2</v>
      </c>
      <c r="M47" s="25" t="str">
        <f>INDEX('Ranking Order'!$B$44:$B$55,MATCH($B47,'Ranking Order'!M$44:M$55,0),1)</f>
        <v>KALFORT SPORTIF 6</v>
      </c>
      <c r="N47" s="25" t="str">
        <f>INDEX('Ranking Order'!$B$44:$B$55,MATCH($B47,'Ranking Order'!N$44:N$55,0),1)</f>
        <v>D'AA POST</v>
      </c>
      <c r="O47" s="25" t="str">
        <f>INDEX('Ranking Order'!$B$44:$B$55,MATCH($B47,'Ranking Order'!O$44:O$55,0),1)</f>
        <v>D'AA POST</v>
      </c>
      <c r="P47" s="25" t="str">
        <f>INDEX('Ranking Order'!$B$44:$B$55,MATCH($B47,'Ranking Order'!P$44:P$55,0),1)</f>
        <v>KALFORT SPORTIF 6</v>
      </c>
      <c r="Q47" s="25" t="str">
        <f>INDEX('Ranking Order'!$B$44:$B$55,MATCH($B47,'Ranking Order'!Q$44:Q$55,0),1)</f>
        <v>KALFORT SPORTIF 6</v>
      </c>
      <c r="R47" s="25" t="str">
        <f>INDEX('Ranking Order'!$B$44:$B$55,MATCH($B47,'Ranking Order'!R$44:R$55,0),1)</f>
        <v>KALFORT SPORTIF 6</v>
      </c>
      <c r="S47" s="25" t="str">
        <f>INDEX('Ranking Order'!$B$44:$B$55,MATCH($B47,'Ranking Order'!S$44:S$55,0),1)</f>
        <v>HET WIEL 2</v>
      </c>
      <c r="T47" s="25" t="str">
        <f>INDEX('Ranking Order'!$B$44:$B$55,MATCH($B47,'Ranking Order'!T$44:T$55,0),1)</f>
        <v>KALFORT SPORTIF 6</v>
      </c>
      <c r="U47" s="25" t="str">
        <f>INDEX('Ranking Order'!$B$44:$B$55,MATCH($B47,'Ranking Order'!U$44:U$55,0),1)</f>
        <v>KALFORT SPORTIF 6</v>
      </c>
      <c r="V47" s="25" t="str">
        <f>INDEX('Ranking Order'!$B$44:$B$55,MATCH($B47,'Ranking Order'!V$44:V$55,0),1)</f>
        <v>HET WIEL 2</v>
      </c>
      <c r="W47" s="25" t="str">
        <f>INDEX('Ranking Order'!$B$44:$B$55,MATCH($B47,'Ranking Order'!W$44:W$55,0),1)</f>
        <v>HET WIEL 2</v>
      </c>
      <c r="X47" s="25" t="str">
        <f>INDEX('Ranking Order'!$B$44:$B$55,MATCH($B47,'Ranking Order'!X$44:X$55,0),1)</f>
        <v>HET WIEL 2</v>
      </c>
      <c r="Y47" s="25" t="str">
        <f>INDEX('Ranking Order'!$B$44:$B$55,MATCH($B47,'Ranking Order'!Y$44:Y$55,0),1)</f>
        <v>HET WIEL 2</v>
      </c>
      <c r="Z47" s="25" t="str">
        <f>INDEX('Ranking Order'!$B$44:$B$55,MATCH($B47,'Ranking Order'!Z$44:Z$55,0),1)</f>
        <v>HET WIEL 2</v>
      </c>
      <c r="AA47" s="25" t="str">
        <f>INDEX('Ranking Order'!$B$44:$B$55,MATCH($B47,'Ranking Order'!AA$44:AA$55,0),1)</f>
        <v>KALFORT SPORTIF 6</v>
      </c>
      <c r="AB47" s="25" t="str">
        <f>INDEX('Ranking Order'!$B$44:$B$55,MATCH($B47,'Ranking Order'!AB$44:AB$55,0),1)</f>
        <v>KALFORT SPORTIF 6</v>
      </c>
    </row>
    <row r="48" spans="1:28" x14ac:dyDescent="0.25">
      <c r="A48" s="278"/>
      <c r="B48" s="24">
        <v>5</v>
      </c>
      <c r="C48" s="25" t="str">
        <f>INDEX('Ranking Order'!$B$44:$B$55,MATCH($B48,'Ranking Order'!C$44:C$55,0),1)</f>
        <v>TEN DORPE 4</v>
      </c>
      <c r="D48" s="25" t="str">
        <f>INDEX('Ranking Order'!$B$44:$B$55,MATCH($B48,'Ranking Order'!D$44:D$55,0),1)</f>
        <v>DUVELBOYS</v>
      </c>
      <c r="E48" s="25" t="str">
        <f>INDEX('Ranking Order'!$B$44:$B$55,MATCH($B48,'Ranking Order'!E$44:E$55,0),1)</f>
        <v>TEN DORPE 4</v>
      </c>
      <c r="F48" s="25" t="str">
        <f>INDEX('Ranking Order'!$B$44:$B$55,MATCH($B48,'Ranking Order'!F$44:F$55,0),1)</f>
        <v>HET WIEL 2</v>
      </c>
      <c r="G48" s="25" t="str">
        <f>INDEX('Ranking Order'!$B$44:$B$55,MATCH($B48,'Ranking Order'!G$44:G$55,0),1)</f>
        <v>STAPPES</v>
      </c>
      <c r="H48" s="25" t="str">
        <f>INDEX('Ranking Order'!$B$44:$B$55,MATCH($B48,'Ranking Order'!H$44:H$55,0),1)</f>
        <v>HET WIEL 2</v>
      </c>
      <c r="I48" s="25" t="str">
        <f>INDEX('Ranking Order'!$B$44:$B$55,MATCH($B48,'Ranking Order'!I$44:I$55,0),1)</f>
        <v>HET WIEL 2</v>
      </c>
      <c r="J48" s="25" t="str">
        <f>INDEX('Ranking Order'!$B$44:$B$55,MATCH($B48,'Ranking Order'!J$44:J$55,0),1)</f>
        <v>HET WIEL 2</v>
      </c>
      <c r="K48" s="25" t="str">
        <f>INDEX('Ranking Order'!$B$44:$B$55,MATCH($B48,'Ranking Order'!K$44:K$55,0),1)</f>
        <v>D'AA POST</v>
      </c>
      <c r="L48" s="25" t="str">
        <f>INDEX('Ranking Order'!$B$44:$B$55,MATCH($B48,'Ranking Order'!L$44:L$55,0),1)</f>
        <v>D'AA POST</v>
      </c>
      <c r="M48" s="25" t="str">
        <f>INDEX('Ranking Order'!$B$44:$B$55,MATCH($B48,'Ranking Order'!M$44:M$55,0),1)</f>
        <v>D'AA POST</v>
      </c>
      <c r="N48" s="25" t="str">
        <f>INDEX('Ranking Order'!$B$44:$B$55,MATCH($B48,'Ranking Order'!N$44:N$55,0),1)</f>
        <v>KALFORT SPORTIF 6</v>
      </c>
      <c r="O48" s="25" t="str">
        <f>INDEX('Ranking Order'!$B$44:$B$55,MATCH($B48,'Ranking Order'!O$44:O$55,0),1)</f>
        <v>KALFORT SPORTIF 6</v>
      </c>
      <c r="P48" s="25" t="str">
        <f>INDEX('Ranking Order'!$B$44:$B$55,MATCH($B48,'Ranking Order'!P$44:P$55,0),1)</f>
        <v>D'AA POST</v>
      </c>
      <c r="Q48" s="25" t="str">
        <f>INDEX('Ranking Order'!$B$44:$B$55,MATCH($B48,'Ranking Order'!Q$44:Q$55,0),1)</f>
        <v>D'AA POST</v>
      </c>
      <c r="R48" s="25" t="str">
        <f>INDEX('Ranking Order'!$B$44:$B$55,MATCH($B48,'Ranking Order'!R$44:R$55,0),1)</f>
        <v>D'AA POST</v>
      </c>
      <c r="S48" s="25" t="str">
        <f>INDEX('Ranking Order'!$B$44:$B$55,MATCH($B48,'Ranking Order'!S$44:S$55,0),1)</f>
        <v>D'AA POST</v>
      </c>
      <c r="T48" s="25" t="str">
        <f>INDEX('Ranking Order'!$B$44:$B$55,MATCH($B48,'Ranking Order'!T$44:T$55,0),1)</f>
        <v>D'AA POST</v>
      </c>
      <c r="U48" s="25" t="str">
        <f>INDEX('Ranking Order'!$B$44:$B$55,MATCH($B48,'Ranking Order'!U$44:U$55,0),1)</f>
        <v>D'AA POST</v>
      </c>
      <c r="V48" s="25" t="str">
        <f>INDEX('Ranking Order'!$B$44:$B$55,MATCH($B48,'Ranking Order'!V$44:V$55,0),1)</f>
        <v>D'AA POST</v>
      </c>
      <c r="W48" s="25" t="str">
        <f>INDEX('Ranking Order'!$B$44:$B$55,MATCH($B48,'Ranking Order'!W$44:W$55,0),1)</f>
        <v>D'AA POST</v>
      </c>
      <c r="X48" s="25" t="str">
        <f>INDEX('Ranking Order'!$B$44:$B$55,MATCH($B48,'Ranking Order'!X$44:X$55,0),1)</f>
        <v>D'AA POST</v>
      </c>
      <c r="Y48" s="25" t="str">
        <f>INDEX('Ranking Order'!$B$44:$B$55,MATCH($B48,'Ranking Order'!Y$44:Y$55,0),1)</f>
        <v>D'AA POST</v>
      </c>
      <c r="Z48" s="25" t="str">
        <f>INDEX('Ranking Order'!$B$44:$B$55,MATCH($B48,'Ranking Order'!Z$44:Z$55,0),1)</f>
        <v>D'AA POST</v>
      </c>
      <c r="AA48" s="25" t="str">
        <f>INDEX('Ranking Order'!$B$44:$B$55,MATCH($B48,'Ranking Order'!AA$44:AA$55,0),1)</f>
        <v>D'AA POST</v>
      </c>
      <c r="AB48" s="25" t="str">
        <f>INDEX('Ranking Order'!$B$44:$B$55,MATCH($B48,'Ranking Order'!AB$44:AB$55,0),1)</f>
        <v>D'AA POST</v>
      </c>
    </row>
    <row r="49" spans="1:28" x14ac:dyDescent="0.25">
      <c r="A49" s="278"/>
      <c r="B49" s="24">
        <v>6</v>
      </c>
      <c r="C49" s="25" t="str">
        <f>INDEX('Ranking Order'!$B$44:$B$55,MATCH($B49,'Ranking Order'!C$44:C$55,0),1)</f>
        <v>D'AA POST</v>
      </c>
      <c r="D49" s="25" t="str">
        <f>INDEX('Ranking Order'!$B$44:$B$55,MATCH($B49,'Ranking Order'!D$44:D$55,0),1)</f>
        <v>STAPPES</v>
      </c>
      <c r="E49" s="25" t="str">
        <f>INDEX('Ranking Order'!$B$44:$B$55,MATCH($B49,'Ranking Order'!E$44:E$55,0),1)</f>
        <v>KALFORT SPORTIF 5</v>
      </c>
      <c r="F49" s="25" t="str">
        <f>INDEX('Ranking Order'!$B$44:$B$55,MATCH($B49,'Ranking Order'!F$44:F$55,0),1)</f>
        <v>FAUSSE KEU</v>
      </c>
      <c r="G49" s="25" t="str">
        <f>INDEX('Ranking Order'!$B$44:$B$55,MATCH($B49,'Ranking Order'!G$44:G$55,0),1)</f>
        <v>KALFORT SPORTIF 5</v>
      </c>
      <c r="H49" s="25" t="str">
        <f>INDEX('Ranking Order'!$B$44:$B$55,MATCH($B49,'Ranking Order'!H$44:H$55,0),1)</f>
        <v>STAPPES</v>
      </c>
      <c r="I49" s="25" t="str">
        <f>INDEX('Ranking Order'!$B$44:$B$55,MATCH($B49,'Ranking Order'!I$44:I$55,0),1)</f>
        <v>D'AA POST</v>
      </c>
      <c r="J49" s="25" t="str">
        <f>INDEX('Ranking Order'!$B$44:$B$55,MATCH($B49,'Ranking Order'!J$44:J$55,0),1)</f>
        <v>D'AA POST</v>
      </c>
      <c r="K49" s="25" t="str">
        <f>INDEX('Ranking Order'!$B$44:$B$55,MATCH($B49,'Ranking Order'!K$44:K$55,0),1)</f>
        <v>KALFORT SPORTIF 5</v>
      </c>
      <c r="L49" s="25" t="str">
        <f>INDEX('Ranking Order'!$B$44:$B$55,MATCH($B49,'Ranking Order'!L$44:L$55,0),1)</f>
        <v>DUVELBOYS</v>
      </c>
      <c r="M49" s="25" t="str">
        <f>INDEX('Ranking Order'!$B$44:$B$55,MATCH($B49,'Ranking Order'!M$44:M$55,0),1)</f>
        <v>KALFORT SPORTIF 5</v>
      </c>
      <c r="N49" s="25" t="str">
        <f>INDEX('Ranking Order'!$B$44:$B$55,MATCH($B49,'Ranking Order'!N$44:N$55,0),1)</f>
        <v>KALFORT SPORTIF 5</v>
      </c>
      <c r="O49" s="25" t="str">
        <f>INDEX('Ranking Order'!$B$44:$B$55,MATCH($B49,'Ranking Order'!O$44:O$55,0),1)</f>
        <v>KALFORT SPORTIF 5</v>
      </c>
      <c r="P49" s="25" t="str">
        <f>INDEX('Ranking Order'!$B$44:$B$55,MATCH($B49,'Ranking Order'!P$44:P$55,0),1)</f>
        <v>KALFORT SPORTIF 5</v>
      </c>
      <c r="Q49" s="25" t="str">
        <f>INDEX('Ranking Order'!$B$44:$B$55,MATCH($B49,'Ranking Order'!Q$44:Q$55,0),1)</f>
        <v>KALFORT SPORTIF 5</v>
      </c>
      <c r="R49" s="25" t="str">
        <f>INDEX('Ranking Order'!$B$44:$B$55,MATCH($B49,'Ranking Order'!R$44:R$55,0),1)</f>
        <v>KALFORT SPORTIF 5</v>
      </c>
      <c r="S49" s="25" t="str">
        <f>INDEX('Ranking Order'!$B$44:$B$55,MATCH($B49,'Ranking Order'!S$44:S$55,0),1)</f>
        <v>STAPPES</v>
      </c>
      <c r="T49" s="25" t="str">
        <f>INDEX('Ranking Order'!$B$44:$B$55,MATCH($B49,'Ranking Order'!T$44:T$55,0),1)</f>
        <v>STAPPES</v>
      </c>
      <c r="U49" s="25" t="str">
        <f>INDEX('Ranking Order'!$B$44:$B$55,MATCH($B49,'Ranking Order'!U$44:U$55,0),1)</f>
        <v>STAPPES</v>
      </c>
      <c r="V49" s="25" t="str">
        <f>INDEX('Ranking Order'!$B$44:$B$55,MATCH($B49,'Ranking Order'!V$44:V$55,0),1)</f>
        <v>DUVELBOYS</v>
      </c>
      <c r="W49" s="25" t="str">
        <f>INDEX('Ranking Order'!$B$44:$B$55,MATCH($B49,'Ranking Order'!W$44:W$55,0),1)</f>
        <v>DUVELBOYS</v>
      </c>
      <c r="X49" s="25" t="str">
        <f>INDEX('Ranking Order'!$B$44:$B$55,MATCH($B49,'Ranking Order'!X$44:X$55,0),1)</f>
        <v>DUVELBOYS</v>
      </c>
      <c r="Y49" s="25" t="str">
        <f>INDEX('Ranking Order'!$B$44:$B$55,MATCH($B49,'Ranking Order'!Y$44:Y$55,0),1)</f>
        <v>DUVELBOYS</v>
      </c>
      <c r="Z49" s="25" t="str">
        <f>INDEX('Ranking Order'!$B$44:$B$55,MATCH($B49,'Ranking Order'!Z$44:Z$55,0),1)</f>
        <v>DUVELBOYS</v>
      </c>
      <c r="AA49" s="25" t="str">
        <f>INDEX('Ranking Order'!$B$44:$B$55,MATCH($B49,'Ranking Order'!AA$44:AA$55,0),1)</f>
        <v>DUVELBOYS</v>
      </c>
      <c r="AB49" s="25" t="str">
        <f>INDEX('Ranking Order'!$B$44:$B$55,MATCH($B49,'Ranking Order'!AB$44:AB$55,0),1)</f>
        <v>DUVELBOYS</v>
      </c>
    </row>
    <row r="50" spans="1:28" x14ac:dyDescent="0.25">
      <c r="A50" s="278"/>
      <c r="B50" s="24">
        <v>7</v>
      </c>
      <c r="C50" s="25" t="str">
        <f>INDEX('Ranking Order'!$B$44:$B$55,MATCH($B50,'Ranking Order'!C$44:C$55,0),1)</f>
        <v>HET WIEL 2</v>
      </c>
      <c r="D50" s="25" t="str">
        <f>INDEX('Ranking Order'!$B$44:$B$55,MATCH($B50,'Ranking Order'!D$44:D$55,0),1)</f>
        <v>KALFORT SPORTIF 5</v>
      </c>
      <c r="E50" s="25" t="str">
        <f>INDEX('Ranking Order'!$B$44:$B$55,MATCH($B50,'Ranking Order'!E$44:E$55,0),1)</f>
        <v>HET WIEL 2</v>
      </c>
      <c r="F50" s="25" t="str">
        <f>INDEX('Ranking Order'!$B$44:$B$55,MATCH($B50,'Ranking Order'!F$44:F$55,0),1)</f>
        <v>KALFORT SPORTIF 5</v>
      </c>
      <c r="G50" s="25" t="str">
        <f>INDEX('Ranking Order'!$B$44:$B$55,MATCH($B50,'Ranking Order'!G$44:G$55,0),1)</f>
        <v>D'AA POST</v>
      </c>
      <c r="H50" s="25" t="str">
        <f>INDEX('Ranking Order'!$B$44:$B$55,MATCH($B50,'Ranking Order'!H$44:H$55,0),1)</f>
        <v>D'AA POST</v>
      </c>
      <c r="I50" s="25" t="str">
        <f>INDEX('Ranking Order'!$B$44:$B$55,MATCH($B50,'Ranking Order'!I$44:I$55,0),1)</f>
        <v>STAPPES</v>
      </c>
      <c r="J50" s="25" t="str">
        <f>INDEX('Ranking Order'!$B$44:$B$55,MATCH($B50,'Ranking Order'!J$44:J$55,0),1)</f>
        <v>STAPPES</v>
      </c>
      <c r="K50" s="25" t="str">
        <f>INDEX('Ranking Order'!$B$44:$B$55,MATCH($B50,'Ranking Order'!K$44:K$55,0),1)</f>
        <v>DUVELBOYS</v>
      </c>
      <c r="L50" s="25" t="str">
        <f>INDEX('Ranking Order'!$B$44:$B$55,MATCH($B50,'Ranking Order'!L$44:L$55,0),1)</f>
        <v>KALFORT SPORTIF 5</v>
      </c>
      <c r="M50" s="25" t="str">
        <f>INDEX('Ranking Order'!$B$44:$B$55,MATCH($B50,'Ranking Order'!M$44:M$55,0),1)</f>
        <v>DUVELBOYS</v>
      </c>
      <c r="N50" s="25" t="str">
        <f>INDEX('Ranking Order'!$B$44:$B$55,MATCH($B50,'Ranking Order'!N$44:N$55,0),1)</f>
        <v>STAPPES</v>
      </c>
      <c r="O50" s="25" t="str">
        <f>INDEX('Ranking Order'!$B$44:$B$55,MATCH($B50,'Ranking Order'!O$44:O$55,0),1)</f>
        <v>STAPPES</v>
      </c>
      <c r="P50" s="25" t="str">
        <f>INDEX('Ranking Order'!$B$44:$B$55,MATCH($B50,'Ranking Order'!P$44:P$55,0),1)</f>
        <v>DUVELBOYS</v>
      </c>
      <c r="Q50" s="25" t="str">
        <f>INDEX('Ranking Order'!$B$44:$B$55,MATCH($B50,'Ranking Order'!Q$44:Q$55,0),1)</f>
        <v>STAPPES</v>
      </c>
      <c r="R50" s="25" t="str">
        <f>INDEX('Ranking Order'!$B$44:$B$55,MATCH($B50,'Ranking Order'!R$44:R$55,0),1)</f>
        <v>STAPPES</v>
      </c>
      <c r="S50" s="25" t="str">
        <f>INDEX('Ranking Order'!$B$44:$B$55,MATCH($B50,'Ranking Order'!S$44:S$55,0),1)</f>
        <v>KALFORT SPORTIF 5</v>
      </c>
      <c r="T50" s="25" t="str">
        <f>INDEX('Ranking Order'!$B$44:$B$55,MATCH($B50,'Ranking Order'!T$44:T$55,0),1)</f>
        <v>DUVELBOYS</v>
      </c>
      <c r="U50" s="25" t="str">
        <f>INDEX('Ranking Order'!$B$44:$B$55,MATCH($B50,'Ranking Order'!U$44:U$55,0),1)</f>
        <v>DUVELBOYS</v>
      </c>
      <c r="V50" s="25" t="str">
        <f>INDEX('Ranking Order'!$B$44:$B$55,MATCH($B50,'Ranking Order'!V$44:V$55,0),1)</f>
        <v>KALFORT SPORTIF 5</v>
      </c>
      <c r="W50" s="25" t="str">
        <f>INDEX('Ranking Order'!$B$44:$B$55,MATCH($B50,'Ranking Order'!W$44:W$55,0),1)</f>
        <v>KALFORT SPORTIF 5</v>
      </c>
      <c r="X50" s="25" t="str">
        <f>INDEX('Ranking Order'!$B$44:$B$55,MATCH($B50,'Ranking Order'!X$44:X$55,0),1)</f>
        <v>STAPPES</v>
      </c>
      <c r="Y50" s="25" t="str">
        <f>INDEX('Ranking Order'!$B$44:$B$55,MATCH($B50,'Ranking Order'!Y$44:Y$55,0),1)</f>
        <v>STAPPES</v>
      </c>
      <c r="Z50" s="25" t="str">
        <f>INDEX('Ranking Order'!$B$44:$B$55,MATCH($B50,'Ranking Order'!Z$44:Z$55,0),1)</f>
        <v>STAPPES</v>
      </c>
      <c r="AA50" s="25" t="str">
        <f>INDEX('Ranking Order'!$B$44:$B$55,MATCH($B50,'Ranking Order'!AA$44:AA$55,0),1)</f>
        <v>STAPPES</v>
      </c>
      <c r="AB50" s="25" t="str">
        <f>INDEX('Ranking Order'!$B$44:$B$55,MATCH($B50,'Ranking Order'!AB$44:AB$55,0),1)</f>
        <v>STAPPES</v>
      </c>
    </row>
    <row r="51" spans="1:28" x14ac:dyDescent="0.25">
      <c r="A51" s="278"/>
      <c r="B51" s="24">
        <v>8</v>
      </c>
      <c r="C51" s="25" t="str">
        <f>INDEX('Ranking Order'!$B$44:$B$55,MATCH($B51,'Ranking Order'!C$44:C$55,0),1)</f>
        <v>KALFORT SPORTIF 5</v>
      </c>
      <c r="D51" s="25" t="str">
        <f>INDEX('Ranking Order'!$B$44:$B$55,MATCH($B51,'Ranking Order'!D$44:D$55,0),1)</f>
        <v>HET WIEL 2</v>
      </c>
      <c r="E51" s="25" t="str">
        <f>INDEX('Ranking Order'!$B$44:$B$55,MATCH($B51,'Ranking Order'!E$44:E$55,0),1)</f>
        <v>DUVELBOYS</v>
      </c>
      <c r="F51" s="25" t="str">
        <f>INDEX('Ranking Order'!$B$44:$B$55,MATCH($B51,'Ranking Order'!F$44:F$55,0),1)</f>
        <v>DE PLEZANTE HOEK</v>
      </c>
      <c r="G51" s="25" t="str">
        <f>INDEX('Ranking Order'!$B$44:$B$55,MATCH($B51,'Ranking Order'!G$44:G$55,0),1)</f>
        <v>FAUSSE KEU</v>
      </c>
      <c r="H51" s="25" t="str">
        <f>INDEX('Ranking Order'!$B$44:$B$55,MATCH($B51,'Ranking Order'!H$44:H$55,0),1)</f>
        <v>FAUSSE KEU</v>
      </c>
      <c r="I51" s="25" t="str">
        <f>INDEX('Ranking Order'!$B$44:$B$55,MATCH($B51,'Ranking Order'!I$44:I$55,0),1)</f>
        <v>DUVELBOYS</v>
      </c>
      <c r="J51" s="25" t="str">
        <f>INDEX('Ranking Order'!$B$44:$B$55,MATCH($B51,'Ranking Order'!J$44:J$55,0),1)</f>
        <v>DUVELBOYS</v>
      </c>
      <c r="K51" s="25" t="str">
        <f>INDEX('Ranking Order'!$B$44:$B$55,MATCH($B51,'Ranking Order'!K$44:K$55,0),1)</f>
        <v>STAPPES</v>
      </c>
      <c r="L51" s="25" t="str">
        <f>INDEX('Ranking Order'!$B$44:$B$55,MATCH($B51,'Ranking Order'!L$44:L$55,0),1)</f>
        <v>STAPPES</v>
      </c>
      <c r="M51" s="25" t="str">
        <f>INDEX('Ranking Order'!$B$44:$B$55,MATCH($B51,'Ranking Order'!M$44:M$55,0),1)</f>
        <v>STAPPES</v>
      </c>
      <c r="N51" s="25" t="str">
        <f>INDEX('Ranking Order'!$B$44:$B$55,MATCH($B51,'Ranking Order'!N$44:N$55,0),1)</f>
        <v>DUVELBOYS</v>
      </c>
      <c r="O51" s="25" t="str">
        <f>INDEX('Ranking Order'!$B$44:$B$55,MATCH($B51,'Ranking Order'!O$44:O$55,0),1)</f>
        <v>DUVELBOYS</v>
      </c>
      <c r="P51" s="25" t="str">
        <f>INDEX('Ranking Order'!$B$44:$B$55,MATCH($B51,'Ranking Order'!P$44:P$55,0),1)</f>
        <v>STAPPES</v>
      </c>
      <c r="Q51" s="25" t="str">
        <f>INDEX('Ranking Order'!$B$44:$B$55,MATCH($B51,'Ranking Order'!Q$44:Q$55,0),1)</f>
        <v>DUVELBOYS</v>
      </c>
      <c r="R51" s="25" t="str">
        <f>INDEX('Ranking Order'!$B$44:$B$55,MATCH($B51,'Ranking Order'!R$44:R$55,0),1)</f>
        <v>DUVELBOYS</v>
      </c>
      <c r="S51" s="25" t="str">
        <f>INDEX('Ranking Order'!$B$44:$B$55,MATCH($B51,'Ranking Order'!S$44:S$55,0),1)</f>
        <v>DUVELBOYS</v>
      </c>
      <c r="T51" s="25" t="str">
        <f>INDEX('Ranking Order'!$B$44:$B$55,MATCH($B51,'Ranking Order'!T$44:T$55,0),1)</f>
        <v>KALFORT SPORTIF 5</v>
      </c>
      <c r="U51" s="25" t="str">
        <f>INDEX('Ranking Order'!$B$44:$B$55,MATCH($B51,'Ranking Order'!U$44:U$55,0),1)</f>
        <v>KALFORT SPORTIF 5</v>
      </c>
      <c r="V51" s="25" t="str">
        <f>INDEX('Ranking Order'!$B$44:$B$55,MATCH($B51,'Ranking Order'!V$44:V$55,0),1)</f>
        <v>STAPPES</v>
      </c>
      <c r="W51" s="25" t="str">
        <f>INDEX('Ranking Order'!$B$44:$B$55,MATCH($B51,'Ranking Order'!W$44:W$55,0),1)</f>
        <v>STAPPES</v>
      </c>
      <c r="X51" s="25" t="str">
        <f>INDEX('Ranking Order'!$B$44:$B$55,MATCH($B51,'Ranking Order'!X$44:X$55,0),1)</f>
        <v>KALFORT SPORTIF 5</v>
      </c>
      <c r="Y51" s="25" t="str">
        <f>INDEX('Ranking Order'!$B$44:$B$55,MATCH($B51,'Ranking Order'!Y$44:Y$55,0),1)</f>
        <v>KALFORT SPORTIF 5</v>
      </c>
      <c r="Z51" s="25" t="str">
        <f>INDEX('Ranking Order'!$B$44:$B$55,MATCH($B51,'Ranking Order'!Z$44:Z$55,0),1)</f>
        <v>KALFORT SPORTIF 5</v>
      </c>
      <c r="AA51" s="25" t="str">
        <f>INDEX('Ranking Order'!$B$44:$B$55,MATCH($B51,'Ranking Order'!AA$44:AA$55,0),1)</f>
        <v>KALFORT SPORTIF 5</v>
      </c>
      <c r="AB51" s="25" t="str">
        <f>INDEX('Ranking Order'!$B$44:$B$55,MATCH($B51,'Ranking Order'!AB$44:AB$55,0),1)</f>
        <v>KALFORT SPORTIF 5</v>
      </c>
    </row>
    <row r="52" spans="1:28" x14ac:dyDescent="0.25">
      <c r="A52" s="278"/>
      <c r="B52" s="24">
        <v>9</v>
      </c>
      <c r="C52" s="25" t="str">
        <f>INDEX('Ranking Order'!$B$44:$B$55,MATCH($B52,'Ranking Order'!C$44:C$55,0),1)</f>
        <v>STAPPES</v>
      </c>
      <c r="D52" s="25" t="str">
        <f>INDEX('Ranking Order'!$B$44:$B$55,MATCH($B52,'Ranking Order'!D$44:D$55,0),1)</f>
        <v>D'AA POST</v>
      </c>
      <c r="E52" s="25" t="str">
        <f>INDEX('Ranking Order'!$B$44:$B$55,MATCH($B52,'Ranking Order'!E$44:E$55,0),1)</f>
        <v>DE PLEZANTE HOEK</v>
      </c>
      <c r="F52" s="25" t="str">
        <f>INDEX('Ranking Order'!$B$44:$B$55,MATCH($B52,'Ranking Order'!F$44:F$55,0),1)</f>
        <v>D'AA POST</v>
      </c>
      <c r="G52" s="25" t="str">
        <f>INDEX('Ranking Order'!$B$44:$B$55,MATCH($B52,'Ranking Order'!G$44:G$55,0),1)</f>
        <v>DE PLEZANTE HOEK</v>
      </c>
      <c r="H52" s="25" t="str">
        <f>INDEX('Ranking Order'!$B$44:$B$55,MATCH($B52,'Ranking Order'!H$44:H$55,0),1)</f>
        <v>DE PLEZANTE HOEK</v>
      </c>
      <c r="I52" s="25" t="str">
        <f>INDEX('Ranking Order'!$B$44:$B$55,MATCH($B52,'Ranking Order'!I$44:I$55,0),1)</f>
        <v>FAUSSE KEU</v>
      </c>
      <c r="J52" s="25" t="str">
        <f>INDEX('Ranking Order'!$B$44:$B$55,MATCH($B52,'Ranking Order'!J$44:J$55,0),1)</f>
        <v>FAUSSE KEU</v>
      </c>
      <c r="K52" s="25" t="str">
        <f>INDEX('Ranking Order'!$B$44:$B$55,MATCH($B52,'Ranking Order'!K$44:K$55,0),1)</f>
        <v>FAUSSE KEU</v>
      </c>
      <c r="L52" s="25" t="str">
        <f>INDEX('Ranking Order'!$B$44:$B$55,MATCH($B52,'Ranking Order'!L$44:L$55,0),1)</f>
        <v>FAUSSE KEU</v>
      </c>
      <c r="M52" s="25" t="str">
        <f>INDEX('Ranking Order'!$B$44:$B$55,MATCH($B52,'Ranking Order'!M$44:M$55,0),1)</f>
        <v>FAUSSE KEU</v>
      </c>
      <c r="N52" s="25" t="str">
        <f>INDEX('Ranking Order'!$B$44:$B$55,MATCH($B52,'Ranking Order'!N$44:N$55,0),1)</f>
        <v>FAUSSE KEU</v>
      </c>
      <c r="O52" s="25" t="str">
        <f>INDEX('Ranking Order'!$B$44:$B$55,MATCH($B52,'Ranking Order'!O$44:O$55,0),1)</f>
        <v>FAUSSE KEU</v>
      </c>
      <c r="P52" s="25" t="str">
        <f>INDEX('Ranking Order'!$B$44:$B$55,MATCH($B52,'Ranking Order'!P$44:P$55,0),1)</f>
        <v>FAUSSE KEU</v>
      </c>
      <c r="Q52" s="25" t="str">
        <f>INDEX('Ranking Order'!$B$44:$B$55,MATCH($B52,'Ranking Order'!Q$44:Q$55,0),1)</f>
        <v>FAUSSE KEU</v>
      </c>
      <c r="R52" s="25" t="str">
        <f>INDEX('Ranking Order'!$B$44:$B$55,MATCH($B52,'Ranking Order'!R$44:R$55,0),1)</f>
        <v>FAUSSE KEU</v>
      </c>
      <c r="S52" s="25" t="str">
        <f>INDEX('Ranking Order'!$B$44:$B$55,MATCH($B52,'Ranking Order'!S$44:S$55,0),1)</f>
        <v>FAUSSE KEU</v>
      </c>
      <c r="T52" s="25" t="str">
        <f>INDEX('Ranking Order'!$B$44:$B$55,MATCH($B52,'Ranking Order'!T$44:T$55,0),1)</f>
        <v>FAUSSE KEU</v>
      </c>
      <c r="U52" s="25" t="str">
        <f>INDEX('Ranking Order'!$B$44:$B$55,MATCH($B52,'Ranking Order'!U$44:U$55,0),1)</f>
        <v>FAUSSE KEU</v>
      </c>
      <c r="V52" s="25" t="str">
        <f>INDEX('Ranking Order'!$B$44:$B$55,MATCH($B52,'Ranking Order'!V$44:V$55,0),1)</f>
        <v>FAUSSE KEU</v>
      </c>
      <c r="W52" s="25" t="str">
        <f>INDEX('Ranking Order'!$B$44:$B$55,MATCH($B52,'Ranking Order'!W$44:W$55,0),1)</f>
        <v>FAUSSE KEU</v>
      </c>
      <c r="X52" s="25" t="str">
        <f>INDEX('Ranking Order'!$B$44:$B$55,MATCH($B52,'Ranking Order'!X$44:X$55,0),1)</f>
        <v>FAUSSE KEU</v>
      </c>
      <c r="Y52" s="25" t="str">
        <f>INDEX('Ranking Order'!$B$44:$B$55,MATCH($B52,'Ranking Order'!Y$44:Y$55,0),1)</f>
        <v>FAUSSE KEU</v>
      </c>
      <c r="Z52" s="25" t="str">
        <f>INDEX('Ranking Order'!$B$44:$B$55,MATCH($B52,'Ranking Order'!Z$44:Z$55,0),1)</f>
        <v>FAUSSE KEU</v>
      </c>
      <c r="AA52" s="25" t="str">
        <f>INDEX('Ranking Order'!$B$44:$B$55,MATCH($B52,'Ranking Order'!AA$44:AA$55,0),1)</f>
        <v>FAUSSE KEU</v>
      </c>
      <c r="AB52" s="25" t="str">
        <f>INDEX('Ranking Order'!$B$44:$B$55,MATCH($B52,'Ranking Order'!AB$44:AB$55,0),1)</f>
        <v>FAUSSE KEU</v>
      </c>
    </row>
    <row r="53" spans="1:28" x14ac:dyDescent="0.25">
      <c r="A53" s="278"/>
      <c r="B53" s="24">
        <v>10</v>
      </c>
      <c r="C53" s="25" t="str">
        <f>INDEX('Ranking Order'!$B$44:$B$55,MATCH($B53,'Ranking Order'!C$44:C$55,0),1)</f>
        <v>BILJARTVRIENDEN 2</v>
      </c>
      <c r="D53" s="25" t="str">
        <f>INDEX('Ranking Order'!$B$44:$B$55,MATCH($B53,'Ranking Order'!D$44:D$55,0),1)</f>
        <v>BILJARTVRIENDEN 2</v>
      </c>
      <c r="E53" s="25" t="str">
        <f>INDEX('Ranking Order'!$B$44:$B$55,MATCH($B53,'Ranking Order'!E$44:E$55,0),1)</f>
        <v>D'AA POST</v>
      </c>
      <c r="F53" s="25" t="str">
        <f>INDEX('Ranking Order'!$B$44:$B$55,MATCH($B53,'Ranking Order'!F$44:F$55,0),1)</f>
        <v>DUVELBOYS</v>
      </c>
      <c r="G53" s="25" t="str">
        <f>INDEX('Ranking Order'!$B$44:$B$55,MATCH($B53,'Ranking Order'!G$44:G$55,0),1)</f>
        <v>DUVELBOYS</v>
      </c>
      <c r="H53" s="25" t="str">
        <f>INDEX('Ranking Order'!$B$44:$B$55,MATCH($B53,'Ranking Order'!H$44:H$55,0),1)</f>
        <v>DUVELBOYS</v>
      </c>
      <c r="I53" s="25" t="str">
        <f>INDEX('Ranking Order'!$B$44:$B$55,MATCH($B53,'Ranking Order'!I$44:I$55,0),1)</f>
        <v>DE PLEZANTE HOEK</v>
      </c>
      <c r="J53" s="25" t="str">
        <f>INDEX('Ranking Order'!$B$44:$B$55,MATCH($B53,'Ranking Order'!J$44:J$55,0),1)</f>
        <v>DE PLEZANTE HOEK</v>
      </c>
      <c r="K53" s="25" t="str">
        <f>INDEX('Ranking Order'!$B$44:$B$55,MATCH($B53,'Ranking Order'!K$44:K$55,0),1)</f>
        <v>DE PLEZANTE HOEK</v>
      </c>
      <c r="L53" s="25" t="str">
        <f>INDEX('Ranking Order'!$B$44:$B$55,MATCH($B53,'Ranking Order'!L$44:L$55,0),1)</f>
        <v>BILJARTVRIENDEN 2</v>
      </c>
      <c r="M53" s="25" t="str">
        <f>INDEX('Ranking Order'!$B$44:$B$55,MATCH($B53,'Ranking Order'!M$44:M$55,0),1)</f>
        <v>BILJARTVRIENDEN 2</v>
      </c>
      <c r="N53" s="25" t="str">
        <f>INDEX('Ranking Order'!$B$44:$B$55,MATCH($B53,'Ranking Order'!N$44:N$55,0),1)</f>
        <v>BILJARTVRIENDEN 2</v>
      </c>
      <c r="O53" s="25" t="str">
        <f>INDEX('Ranking Order'!$B$44:$B$55,MATCH($B53,'Ranking Order'!O$44:O$55,0),1)</f>
        <v>BILJARTVRIENDEN 2</v>
      </c>
      <c r="P53" s="25" t="str">
        <f>INDEX('Ranking Order'!$B$44:$B$55,MATCH($B53,'Ranking Order'!P$44:P$55,0),1)</f>
        <v>BILJARTVRIENDEN 2</v>
      </c>
      <c r="Q53" s="25" t="str">
        <f>INDEX('Ranking Order'!$B$44:$B$55,MATCH($B53,'Ranking Order'!Q$44:Q$55,0),1)</f>
        <v>BILJARTVRIENDEN 2</v>
      </c>
      <c r="R53" s="25" t="str">
        <f>INDEX('Ranking Order'!$B$44:$B$55,MATCH($B53,'Ranking Order'!R$44:R$55,0),1)</f>
        <v>BILJARTVRIENDEN 2</v>
      </c>
      <c r="S53" s="25" t="str">
        <f>INDEX('Ranking Order'!$B$44:$B$55,MATCH($B53,'Ranking Order'!S$44:S$55,0),1)</f>
        <v>BILJARTVRIENDEN 2</v>
      </c>
      <c r="T53" s="25" t="str">
        <f>INDEX('Ranking Order'!$B$44:$B$55,MATCH($B53,'Ranking Order'!T$44:T$55,0),1)</f>
        <v>BILJARTVRIENDEN 2</v>
      </c>
      <c r="U53" s="25" t="str">
        <f>INDEX('Ranking Order'!$B$44:$B$55,MATCH($B53,'Ranking Order'!U$44:U$55,0),1)</f>
        <v>BILJARTVRIENDEN 2</v>
      </c>
      <c r="V53" s="25" t="str">
        <f>INDEX('Ranking Order'!$B$44:$B$55,MATCH($B53,'Ranking Order'!V$44:V$55,0),1)</f>
        <v>BILJARTVRIENDEN 2</v>
      </c>
      <c r="W53" s="25" t="str">
        <f>INDEX('Ranking Order'!$B$44:$B$55,MATCH($B53,'Ranking Order'!W$44:W$55,0),1)</f>
        <v>BILJARTVRIENDEN 2</v>
      </c>
      <c r="X53" s="25" t="str">
        <f>INDEX('Ranking Order'!$B$44:$B$55,MATCH($B53,'Ranking Order'!X$44:X$55,0),1)</f>
        <v>BILJARTVRIENDEN 2</v>
      </c>
      <c r="Y53" s="25" t="str">
        <f>INDEX('Ranking Order'!$B$44:$B$55,MATCH($B53,'Ranking Order'!Y$44:Y$55,0),1)</f>
        <v>BILJARTVRIENDEN 2</v>
      </c>
      <c r="Z53" s="25" t="str">
        <f>INDEX('Ranking Order'!$B$44:$B$55,MATCH($B53,'Ranking Order'!Z$44:Z$55,0),1)</f>
        <v>BILJARTVRIENDEN 2</v>
      </c>
      <c r="AA53" s="25" t="str">
        <f>INDEX('Ranking Order'!$B$44:$B$55,MATCH($B53,'Ranking Order'!AA$44:AA$55,0),1)</f>
        <v>BILJARTVRIENDEN 2</v>
      </c>
      <c r="AB53" s="25" t="str">
        <f>INDEX('Ranking Order'!$B$44:$B$55,MATCH($B53,'Ranking Order'!AB$44:AB$55,0),1)</f>
        <v>BILJARTVRIENDEN 2</v>
      </c>
    </row>
    <row r="54" spans="1:28" x14ac:dyDescent="0.25">
      <c r="A54" s="278"/>
      <c r="B54" s="24">
        <v>11</v>
      </c>
      <c r="C54" s="25" t="str">
        <f>INDEX('Ranking Order'!$B$44:$B$55,MATCH($B54,'Ranking Order'!C$44:C$55,0),1)</f>
        <v>DE PLEZANTE HOEK</v>
      </c>
      <c r="D54" s="25" t="str">
        <f>INDEX('Ranking Order'!$B$44:$B$55,MATCH($B54,'Ranking Order'!D$44:D$55,0),1)</f>
        <v>DE PLEZANTE HOEK</v>
      </c>
      <c r="E54" s="25" t="str">
        <f>INDEX('Ranking Order'!$B$44:$B$55,MATCH($B54,'Ranking Order'!E$44:E$55,0),1)</f>
        <v>BILJARTVRIENDEN 2</v>
      </c>
      <c r="F54" s="25" t="str">
        <f>INDEX('Ranking Order'!$B$44:$B$55,MATCH($B54,'Ranking Order'!F$44:F$55,0),1)</f>
        <v>BILJARTVRIENDEN 2</v>
      </c>
      <c r="G54" s="25" t="str">
        <f>INDEX('Ranking Order'!$B$44:$B$55,MATCH($B54,'Ranking Order'!G$44:G$55,0),1)</f>
        <v>KA 3</v>
      </c>
      <c r="H54" s="25" t="str">
        <f>INDEX('Ranking Order'!$B$44:$B$55,MATCH($B54,'Ranking Order'!H$44:H$55,0),1)</f>
        <v>BILJARTVRIENDEN 2</v>
      </c>
      <c r="I54" s="25" t="str">
        <f>INDEX('Ranking Order'!$B$44:$B$55,MATCH($B54,'Ranking Order'!I$44:I$55,0),1)</f>
        <v>BILJARTVRIENDEN 2</v>
      </c>
      <c r="J54" s="25" t="str">
        <f>INDEX('Ranking Order'!$B$44:$B$55,MATCH($B54,'Ranking Order'!J$44:J$55,0),1)</f>
        <v>BILJARTVRIENDEN 2</v>
      </c>
      <c r="K54" s="25" t="str">
        <f>INDEX('Ranking Order'!$B$44:$B$55,MATCH($B54,'Ranking Order'!K$44:K$55,0),1)</f>
        <v>BILJARTVRIENDEN 2</v>
      </c>
      <c r="L54" s="25" t="str">
        <f>INDEX('Ranking Order'!$B$44:$B$55,MATCH($B54,'Ranking Order'!L$44:L$55,0),1)</f>
        <v>DE PLEZANTE HOEK</v>
      </c>
      <c r="M54" s="25" t="str">
        <f>INDEX('Ranking Order'!$B$44:$B$55,MATCH($B54,'Ranking Order'!M$44:M$55,0),1)</f>
        <v>DE PLEZANTE HOEK</v>
      </c>
      <c r="N54" s="25" t="str">
        <f>INDEX('Ranking Order'!$B$44:$B$55,MATCH($B54,'Ranking Order'!N$44:N$55,0),1)</f>
        <v>DE PLEZANTE HOEK</v>
      </c>
      <c r="O54" s="25" t="str">
        <f>INDEX('Ranking Order'!$B$44:$B$55,MATCH($B54,'Ranking Order'!O$44:O$55,0),1)</f>
        <v>DE PLEZANTE HOEK</v>
      </c>
      <c r="P54" s="25" t="str">
        <f>INDEX('Ranking Order'!$B$44:$B$55,MATCH($B54,'Ranking Order'!P$44:P$55,0),1)</f>
        <v>DE PLEZANTE HOEK</v>
      </c>
      <c r="Q54" s="25" t="str">
        <f>INDEX('Ranking Order'!$B$44:$B$55,MATCH($B54,'Ranking Order'!Q$44:Q$55,0),1)</f>
        <v>DE PLEZANTE HOEK</v>
      </c>
      <c r="R54" s="25" t="str">
        <f>INDEX('Ranking Order'!$B$44:$B$55,MATCH($B54,'Ranking Order'!R$44:R$55,0),1)</f>
        <v>DE PLEZANTE HOEK</v>
      </c>
      <c r="S54" s="25" t="str">
        <f>INDEX('Ranking Order'!$B$44:$B$55,MATCH($B54,'Ranking Order'!S$44:S$55,0),1)</f>
        <v>KA 3</v>
      </c>
      <c r="T54" s="25" t="str">
        <f>INDEX('Ranking Order'!$B$44:$B$55,MATCH($B54,'Ranking Order'!T$44:T$55,0),1)</f>
        <v>KA 3</v>
      </c>
      <c r="U54" s="25" t="str">
        <f>INDEX('Ranking Order'!$B$44:$B$55,MATCH($B54,'Ranking Order'!U$44:U$55,0),1)</f>
        <v>KA 3</v>
      </c>
      <c r="V54" s="25" t="str">
        <f>INDEX('Ranking Order'!$B$44:$B$55,MATCH($B54,'Ranking Order'!V$44:V$55,0),1)</f>
        <v>KA 3</v>
      </c>
      <c r="W54" s="25" t="str">
        <f>INDEX('Ranking Order'!$B$44:$B$55,MATCH($B54,'Ranking Order'!W$44:W$55,0),1)</f>
        <v>KA 3</v>
      </c>
      <c r="X54" s="25" t="str">
        <f>INDEX('Ranking Order'!$B$44:$B$55,MATCH($B54,'Ranking Order'!X$44:X$55,0),1)</f>
        <v>KA 3</v>
      </c>
      <c r="Y54" s="25" t="str">
        <f>INDEX('Ranking Order'!$B$44:$B$55,MATCH($B54,'Ranking Order'!Y$44:Y$55,0),1)</f>
        <v>KA 3</v>
      </c>
      <c r="Z54" s="25" t="str">
        <f>INDEX('Ranking Order'!$B$44:$B$55,MATCH($B54,'Ranking Order'!Z$44:Z$55,0),1)</f>
        <v>KA 3</v>
      </c>
      <c r="AA54" s="25" t="str">
        <f>INDEX('Ranking Order'!$B$44:$B$55,MATCH($B54,'Ranking Order'!AA$44:AA$55,0),1)</f>
        <v>KA 3</v>
      </c>
      <c r="AB54" s="25" t="str">
        <f>INDEX('Ranking Order'!$B$44:$B$55,MATCH($B54,'Ranking Order'!AB$44:AB$55,0),1)</f>
        <v>KA 3</v>
      </c>
    </row>
    <row r="55" spans="1:28" x14ac:dyDescent="0.25">
      <c r="A55" s="278"/>
      <c r="B55" s="24">
        <v>12</v>
      </c>
      <c r="C55" s="25" t="str">
        <f>INDEX('Ranking Order'!$B$44:$B$55,MATCH($B55,'Ranking Order'!C$44:C$55,0),1)</f>
        <v>KA 3</v>
      </c>
      <c r="D55" s="25" t="str">
        <f>INDEX('Ranking Order'!$B$44:$B$55,MATCH($B55,'Ranking Order'!D$44:D$55,0),1)</f>
        <v>KA 3</v>
      </c>
      <c r="E55" s="25" t="str">
        <f>INDEX('Ranking Order'!$B$44:$B$55,MATCH($B55,'Ranking Order'!E$44:E$55,0),1)</f>
        <v>KA 3</v>
      </c>
      <c r="F55" s="25" t="str">
        <f>INDEX('Ranking Order'!$B$44:$B$55,MATCH($B55,'Ranking Order'!F$44:F$55,0),1)</f>
        <v>KA 3</v>
      </c>
      <c r="G55" s="25" t="str">
        <f>INDEX('Ranking Order'!$B$44:$B$55,MATCH($B55,'Ranking Order'!G$44:G$55,0),1)</f>
        <v>BILJARTVRIENDEN 2</v>
      </c>
      <c r="H55" s="25" t="str">
        <f>INDEX('Ranking Order'!$B$44:$B$55,MATCH($B55,'Ranking Order'!H$44:H$55,0),1)</f>
        <v>KA 3</v>
      </c>
      <c r="I55" s="25" t="str">
        <f>INDEX('Ranking Order'!$B$44:$B$55,MATCH($B55,'Ranking Order'!I$44:I$55,0),1)</f>
        <v>KA 3</v>
      </c>
      <c r="J55" s="25" t="str">
        <f>INDEX('Ranking Order'!$B$44:$B$55,MATCH($B55,'Ranking Order'!J$44:J$55,0),1)</f>
        <v>KA 3</v>
      </c>
      <c r="K55" s="25" t="str">
        <f>INDEX('Ranking Order'!$B$44:$B$55,MATCH($B55,'Ranking Order'!K$44:K$55,0),1)</f>
        <v>KA 3</v>
      </c>
      <c r="L55" s="25" t="str">
        <f>INDEX('Ranking Order'!$B$44:$B$55,MATCH($B55,'Ranking Order'!L$44:L$55,0),1)</f>
        <v>KA 3</v>
      </c>
      <c r="M55" s="25" t="str">
        <f>INDEX('Ranking Order'!$B$44:$B$55,MATCH($B55,'Ranking Order'!M$44:M$55,0),1)</f>
        <v>KA 3</v>
      </c>
      <c r="N55" s="25" t="str">
        <f>INDEX('Ranking Order'!$B$44:$B$55,MATCH($B55,'Ranking Order'!N$44:N$55,0),1)</f>
        <v>KA 3</v>
      </c>
      <c r="O55" s="25" t="str">
        <f>INDEX('Ranking Order'!$B$44:$B$55,MATCH($B55,'Ranking Order'!O$44:O$55,0),1)</f>
        <v>KA 3</v>
      </c>
      <c r="P55" s="25" t="str">
        <f>INDEX('Ranking Order'!$B$44:$B$55,MATCH($B55,'Ranking Order'!P$44:P$55,0),1)</f>
        <v>KA 3</v>
      </c>
      <c r="Q55" s="25" t="str">
        <f>INDEX('Ranking Order'!$B$44:$B$55,MATCH($B55,'Ranking Order'!Q$44:Q$55,0),1)</f>
        <v>KA 3</v>
      </c>
      <c r="R55" s="25" t="str">
        <f>INDEX('Ranking Order'!$B$44:$B$55,MATCH($B55,'Ranking Order'!R$44:R$55,0),1)</f>
        <v>KA 3</v>
      </c>
      <c r="S55" s="25" t="str">
        <f>INDEX('Ranking Order'!$B$44:$B$55,MATCH($B55,'Ranking Order'!S$44:S$55,0),1)</f>
        <v>DE PLEZANTE HOEK</v>
      </c>
      <c r="T55" s="25" t="str">
        <f>INDEX('Ranking Order'!$B$44:$B$55,MATCH($B55,'Ranking Order'!T$44:T$55,0),1)</f>
        <v>DE PLEZANTE HOEK</v>
      </c>
      <c r="U55" s="25" t="str">
        <f>INDEX('Ranking Order'!$B$44:$B$55,MATCH($B55,'Ranking Order'!U$44:U$55,0),1)</f>
        <v>DE PLEZANTE HOEK</v>
      </c>
      <c r="V55" s="25" t="str">
        <f>INDEX('Ranking Order'!$B$44:$B$55,MATCH($B55,'Ranking Order'!V$44:V$55,0),1)</f>
        <v>DE PLEZANTE HOEK</v>
      </c>
      <c r="W55" s="25" t="str">
        <f>INDEX('Ranking Order'!$B$44:$B$55,MATCH($B55,'Ranking Order'!W$44:W$55,0),1)</f>
        <v>DE PLEZANTE HOEK</v>
      </c>
      <c r="X55" s="25" t="str">
        <f>INDEX('Ranking Order'!$B$44:$B$55,MATCH($B55,'Ranking Order'!X$44:X$55,0),1)</f>
        <v>DE PLEZANTE HOEK</v>
      </c>
      <c r="Y55" s="25" t="str">
        <f>INDEX('Ranking Order'!$B$44:$B$55,MATCH($B55,'Ranking Order'!Y$44:Y$55,0),1)</f>
        <v>DE PLEZANTE HOEK</v>
      </c>
      <c r="Z55" s="25" t="str">
        <f>INDEX('Ranking Order'!$B$44:$B$55,MATCH($B55,'Ranking Order'!Z$44:Z$55,0),1)</f>
        <v>DE PLEZANTE HOEK</v>
      </c>
      <c r="AA55" s="25" t="str">
        <f>INDEX('Ranking Order'!$B$44:$B$55,MATCH($B55,'Ranking Order'!AA$44:AA$55,0),1)</f>
        <v>DE PLEZANTE HOEK</v>
      </c>
      <c r="AB55" s="25" t="str">
        <f>INDEX('Ranking Order'!$B$44:$B$55,MATCH($B55,'Ranking Order'!AB$44:AB$55,0),1)</f>
        <v>DE PLEZANTE HOEK</v>
      </c>
    </row>
  </sheetData>
  <mergeCells count="4">
    <mergeCell ref="A2:A15"/>
    <mergeCell ref="A17:A29"/>
    <mergeCell ref="A31:A42"/>
    <mergeCell ref="A44:A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C289"/>
  <sheetViews>
    <sheetView showGridLines="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2</v>
      </c>
      <c r="B1" s="87" t="s">
        <v>0</v>
      </c>
      <c r="C1" s="87"/>
      <c r="D1" s="87"/>
      <c r="E1" s="87"/>
      <c r="F1" s="87"/>
      <c r="G1" s="87"/>
      <c r="H1" s="88"/>
      <c r="I1" s="88"/>
      <c r="J1" s="88"/>
      <c r="K1" s="88"/>
      <c r="L1" s="88"/>
      <c r="M1" s="88"/>
      <c r="N1" s="89"/>
      <c r="O1" s="89"/>
      <c r="P1" s="89"/>
      <c r="Q1" s="90"/>
      <c r="R1" s="90"/>
    </row>
    <row r="2" spans="1:29" ht="15.6" x14ac:dyDescent="0.3">
      <c r="A2" s="92"/>
      <c r="B2" s="87"/>
      <c r="C2" s="87"/>
      <c r="D2" s="87"/>
      <c r="E2" s="87"/>
      <c r="F2" s="87"/>
      <c r="G2" s="87"/>
      <c r="H2" s="88"/>
      <c r="I2" s="88"/>
      <c r="J2" s="88"/>
      <c r="K2" s="88"/>
      <c r="L2" s="88"/>
      <c r="M2" s="88"/>
      <c r="N2" s="89"/>
      <c r="O2" s="89"/>
      <c r="P2" s="89"/>
      <c r="Q2" s="90"/>
      <c r="R2" s="90"/>
    </row>
    <row r="3" spans="1:29" ht="13.8" thickBot="1" x14ac:dyDescent="0.3">
      <c r="A3" s="93" t="s">
        <v>1</v>
      </c>
      <c r="C3" s="94">
        <v>42615</v>
      </c>
    </row>
    <row r="4" spans="1:29" ht="14.4" thickTop="1" thickBot="1" x14ac:dyDescent="0.3">
      <c r="A4" s="95" t="s">
        <v>56</v>
      </c>
      <c r="B4" s="96">
        <v>0</v>
      </c>
      <c r="C4" s="177" t="s">
        <v>97</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19</v>
      </c>
      <c r="B5" s="104" t="s">
        <v>2</v>
      </c>
      <c r="C5" s="104" t="s">
        <v>17</v>
      </c>
      <c r="D5" s="105">
        <v>8</v>
      </c>
      <c r="E5" s="106" t="s">
        <v>2</v>
      </c>
      <c r="F5" s="107">
        <v>4</v>
      </c>
      <c r="H5" s="108">
        <v>1</v>
      </c>
      <c r="I5" s="109" t="s">
        <v>15</v>
      </c>
      <c r="J5" s="110">
        <v>1</v>
      </c>
      <c r="K5" s="111">
        <v>1</v>
      </c>
      <c r="L5" s="111">
        <v>0</v>
      </c>
      <c r="M5" s="110">
        <v>0</v>
      </c>
      <c r="N5" s="111">
        <v>10</v>
      </c>
      <c r="O5" s="112" t="s">
        <v>2</v>
      </c>
      <c r="P5" s="110">
        <v>2</v>
      </c>
      <c r="Q5" s="113">
        <v>2</v>
      </c>
      <c r="R5" s="114" t="s">
        <v>3</v>
      </c>
    </row>
    <row r="6" spans="1:29" x14ac:dyDescent="0.25">
      <c r="A6" s="103" t="s">
        <v>32</v>
      </c>
      <c r="B6" s="104" t="s">
        <v>2</v>
      </c>
      <c r="C6" s="104" t="s">
        <v>12</v>
      </c>
      <c r="D6" s="115">
        <v>3</v>
      </c>
      <c r="E6" s="116" t="s">
        <v>2</v>
      </c>
      <c r="F6" s="117">
        <v>9</v>
      </c>
      <c r="H6" s="118">
        <v>2</v>
      </c>
      <c r="I6" s="119" t="s">
        <v>38</v>
      </c>
      <c r="J6" s="120">
        <v>1</v>
      </c>
      <c r="K6" s="121">
        <v>1</v>
      </c>
      <c r="L6" s="121">
        <v>0</v>
      </c>
      <c r="M6" s="120">
        <v>0</v>
      </c>
      <c r="N6" s="121">
        <v>10</v>
      </c>
      <c r="O6" s="122" t="s">
        <v>2</v>
      </c>
      <c r="P6" s="120">
        <v>2</v>
      </c>
      <c r="Q6" s="123">
        <v>2</v>
      </c>
      <c r="R6" s="124" t="s">
        <v>3</v>
      </c>
    </row>
    <row r="7" spans="1:29" x14ac:dyDescent="0.25">
      <c r="A7" s="103" t="s">
        <v>18</v>
      </c>
      <c r="B7" s="104" t="s">
        <v>2</v>
      </c>
      <c r="C7" s="104" t="s">
        <v>31</v>
      </c>
      <c r="D7" s="115">
        <v>7</v>
      </c>
      <c r="E7" s="116" t="s">
        <v>2</v>
      </c>
      <c r="F7" s="117">
        <v>5</v>
      </c>
      <c r="H7" s="118">
        <v>3</v>
      </c>
      <c r="I7" s="119" t="s">
        <v>12</v>
      </c>
      <c r="J7" s="120">
        <v>1</v>
      </c>
      <c r="K7" s="121">
        <v>1</v>
      </c>
      <c r="L7" s="121">
        <v>0</v>
      </c>
      <c r="M7" s="120">
        <v>0</v>
      </c>
      <c r="N7" s="121">
        <v>9</v>
      </c>
      <c r="O7" s="122" t="s">
        <v>2</v>
      </c>
      <c r="P7" s="120">
        <v>3</v>
      </c>
      <c r="Q7" s="123">
        <v>2</v>
      </c>
      <c r="R7" s="124" t="s">
        <v>3</v>
      </c>
    </row>
    <row r="8" spans="1:29" x14ac:dyDescent="0.25">
      <c r="A8" s="103" t="s">
        <v>15</v>
      </c>
      <c r="B8" s="104" t="s">
        <v>2</v>
      </c>
      <c r="C8" s="104" t="s">
        <v>65</v>
      </c>
      <c r="D8" s="115">
        <v>10</v>
      </c>
      <c r="E8" s="116" t="s">
        <v>2</v>
      </c>
      <c r="F8" s="117">
        <v>2</v>
      </c>
      <c r="H8" s="118">
        <v>4</v>
      </c>
      <c r="I8" s="125" t="s">
        <v>19</v>
      </c>
      <c r="J8" s="120">
        <v>1</v>
      </c>
      <c r="K8" s="121">
        <v>1</v>
      </c>
      <c r="L8" s="121">
        <v>0</v>
      </c>
      <c r="M8" s="120">
        <v>0</v>
      </c>
      <c r="N8" s="121">
        <v>8</v>
      </c>
      <c r="O8" s="122" t="s">
        <v>2</v>
      </c>
      <c r="P8" s="120">
        <v>4</v>
      </c>
      <c r="Q8" s="123">
        <v>2</v>
      </c>
      <c r="R8" s="124" t="s">
        <v>3</v>
      </c>
    </row>
    <row r="9" spans="1:29" x14ac:dyDescent="0.25">
      <c r="A9" s="103" t="s">
        <v>84</v>
      </c>
      <c r="B9" s="104" t="s">
        <v>2</v>
      </c>
      <c r="C9" s="104" t="s">
        <v>11</v>
      </c>
      <c r="D9" s="115">
        <v>6</v>
      </c>
      <c r="E9" s="116" t="s">
        <v>2</v>
      </c>
      <c r="F9" s="117">
        <v>6</v>
      </c>
      <c r="H9" s="118">
        <v>5</v>
      </c>
      <c r="I9" s="119" t="s">
        <v>18</v>
      </c>
      <c r="J9" s="120">
        <v>1</v>
      </c>
      <c r="K9" s="121">
        <v>1</v>
      </c>
      <c r="L9" s="121">
        <v>0</v>
      </c>
      <c r="M9" s="120">
        <v>0</v>
      </c>
      <c r="N9" s="121">
        <v>7</v>
      </c>
      <c r="O9" s="122" t="s">
        <v>2</v>
      </c>
      <c r="P9" s="120">
        <v>5</v>
      </c>
      <c r="Q9" s="123">
        <v>2</v>
      </c>
      <c r="R9" s="124" t="s">
        <v>3</v>
      </c>
    </row>
    <row r="10" spans="1:29" x14ac:dyDescent="0.25">
      <c r="A10" s="103" t="s">
        <v>38</v>
      </c>
      <c r="B10" s="104" t="s">
        <v>2</v>
      </c>
      <c r="C10" s="104" t="s">
        <v>20</v>
      </c>
      <c r="D10" s="115">
        <v>10</v>
      </c>
      <c r="E10" s="116" t="s">
        <v>2</v>
      </c>
      <c r="F10" s="117">
        <v>2</v>
      </c>
      <c r="H10" s="118">
        <v>6</v>
      </c>
      <c r="I10" s="119" t="s">
        <v>84</v>
      </c>
      <c r="J10" s="120">
        <v>1</v>
      </c>
      <c r="K10" s="121">
        <v>0</v>
      </c>
      <c r="L10" s="121">
        <v>1</v>
      </c>
      <c r="M10" s="120">
        <v>0</v>
      </c>
      <c r="N10" s="121">
        <v>6</v>
      </c>
      <c r="O10" s="122" t="s">
        <v>2</v>
      </c>
      <c r="P10" s="120">
        <v>6</v>
      </c>
      <c r="Q10" s="123">
        <v>1</v>
      </c>
      <c r="R10" s="124" t="s">
        <v>3</v>
      </c>
    </row>
    <row r="11" spans="1:29" ht="13.8" thickBot="1" x14ac:dyDescent="0.3">
      <c r="A11" s="126" t="s">
        <v>14</v>
      </c>
      <c r="B11" s="127" t="s">
        <v>2</v>
      </c>
      <c r="C11" s="127" t="s">
        <v>37</v>
      </c>
      <c r="D11" s="189"/>
      <c r="E11" s="190"/>
      <c r="F11" s="191"/>
      <c r="H11" s="118">
        <v>7</v>
      </c>
      <c r="I11" s="119" t="s">
        <v>11</v>
      </c>
      <c r="J11" s="120">
        <v>1</v>
      </c>
      <c r="K11" s="121">
        <v>0</v>
      </c>
      <c r="L11" s="121">
        <v>1</v>
      </c>
      <c r="M11" s="120">
        <v>0</v>
      </c>
      <c r="N11" s="121">
        <v>6</v>
      </c>
      <c r="O11" s="122" t="s">
        <v>2</v>
      </c>
      <c r="P11" s="120">
        <v>6</v>
      </c>
      <c r="Q11" s="123">
        <v>1</v>
      </c>
      <c r="R11" s="124" t="s">
        <v>3</v>
      </c>
    </row>
    <row r="12" spans="1:29" ht="13.8" thickTop="1" x14ac:dyDescent="0.25">
      <c r="A12" s="131"/>
      <c r="B12" s="131"/>
      <c r="C12" s="131"/>
      <c r="D12" s="132"/>
      <c r="E12" s="132"/>
      <c r="F12" s="132"/>
      <c r="H12" s="118">
        <v>8</v>
      </c>
      <c r="I12" s="119" t="s">
        <v>31</v>
      </c>
      <c r="J12" s="120">
        <v>1</v>
      </c>
      <c r="K12" s="121">
        <v>0</v>
      </c>
      <c r="L12" s="121">
        <v>0</v>
      </c>
      <c r="M12" s="120">
        <v>1</v>
      </c>
      <c r="N12" s="121">
        <v>5</v>
      </c>
      <c r="O12" s="122" t="s">
        <v>2</v>
      </c>
      <c r="P12" s="120">
        <v>7</v>
      </c>
      <c r="Q12" s="123">
        <v>0</v>
      </c>
      <c r="R12" s="124" t="s">
        <v>3</v>
      </c>
    </row>
    <row r="13" spans="1:29" x14ac:dyDescent="0.25">
      <c r="A13" s="133"/>
      <c r="B13" s="133"/>
      <c r="C13" s="133"/>
      <c r="D13" s="133"/>
      <c r="E13" s="133"/>
      <c r="F13" s="133"/>
      <c r="H13" s="118">
        <v>9</v>
      </c>
      <c r="I13" s="119" t="s">
        <v>17</v>
      </c>
      <c r="J13" s="120">
        <v>1</v>
      </c>
      <c r="K13" s="121">
        <v>0</v>
      </c>
      <c r="L13" s="121">
        <v>0</v>
      </c>
      <c r="M13" s="120">
        <v>1</v>
      </c>
      <c r="N13" s="121">
        <v>4</v>
      </c>
      <c r="O13" s="122" t="s">
        <v>2</v>
      </c>
      <c r="P13" s="120">
        <v>8</v>
      </c>
      <c r="Q13" s="123">
        <v>0</v>
      </c>
      <c r="R13" s="124" t="s">
        <v>3</v>
      </c>
    </row>
    <row r="14" spans="1:29" x14ac:dyDescent="0.25">
      <c r="A14" s="133"/>
      <c r="B14" s="133"/>
      <c r="C14" s="133"/>
      <c r="D14" s="133"/>
      <c r="E14" s="133"/>
      <c r="F14" s="133"/>
      <c r="H14" s="118">
        <v>10</v>
      </c>
      <c r="I14" s="125" t="s">
        <v>32</v>
      </c>
      <c r="J14" s="120">
        <v>1</v>
      </c>
      <c r="K14" s="121">
        <v>0</v>
      </c>
      <c r="L14" s="121">
        <v>0</v>
      </c>
      <c r="M14" s="120">
        <v>1</v>
      </c>
      <c r="N14" s="121">
        <v>3</v>
      </c>
      <c r="O14" s="122" t="s">
        <v>2</v>
      </c>
      <c r="P14" s="120">
        <v>9</v>
      </c>
      <c r="Q14" s="123">
        <v>0</v>
      </c>
      <c r="R14" s="124" t="s">
        <v>3</v>
      </c>
    </row>
    <row r="15" spans="1:29" x14ac:dyDescent="0.25">
      <c r="A15" s="133"/>
      <c r="B15" s="133"/>
      <c r="C15" s="133"/>
      <c r="D15" s="133"/>
      <c r="E15" s="133"/>
      <c r="F15" s="133"/>
      <c r="H15" s="118">
        <v>11</v>
      </c>
      <c r="I15" s="119" t="s">
        <v>65</v>
      </c>
      <c r="J15" s="120">
        <v>1</v>
      </c>
      <c r="K15" s="121">
        <v>0</v>
      </c>
      <c r="L15" s="121">
        <v>0</v>
      </c>
      <c r="M15" s="120">
        <v>1</v>
      </c>
      <c r="N15" s="121">
        <v>2</v>
      </c>
      <c r="O15" s="122" t="s">
        <v>2</v>
      </c>
      <c r="P15" s="120">
        <v>10</v>
      </c>
      <c r="Q15" s="123">
        <v>0</v>
      </c>
      <c r="R15" s="134" t="s">
        <v>3</v>
      </c>
      <c r="S15" s="122"/>
      <c r="T15" s="104"/>
      <c r="U15" s="121"/>
      <c r="V15" s="121"/>
      <c r="W15" s="121"/>
      <c r="X15" s="121"/>
      <c r="Y15" s="121"/>
      <c r="Z15" s="121"/>
      <c r="AA15" s="121"/>
      <c r="AB15" s="123"/>
      <c r="AC15" s="135"/>
    </row>
    <row r="16" spans="1:29" x14ac:dyDescent="0.25">
      <c r="A16" s="133"/>
      <c r="B16" s="133"/>
      <c r="C16" s="133"/>
      <c r="D16" s="133"/>
      <c r="E16" s="133"/>
      <c r="F16" s="133"/>
      <c r="H16" s="118">
        <v>12</v>
      </c>
      <c r="I16" s="119" t="s">
        <v>20</v>
      </c>
      <c r="J16" s="120">
        <v>1</v>
      </c>
      <c r="K16" s="121">
        <v>0</v>
      </c>
      <c r="L16" s="121">
        <v>0</v>
      </c>
      <c r="M16" s="120">
        <v>1</v>
      </c>
      <c r="N16" s="121">
        <v>2</v>
      </c>
      <c r="O16" s="122" t="s">
        <v>2</v>
      </c>
      <c r="P16" s="120">
        <v>10</v>
      </c>
      <c r="Q16" s="123">
        <v>0</v>
      </c>
      <c r="R16" s="124" t="s">
        <v>3</v>
      </c>
      <c r="S16" s="122"/>
      <c r="T16" s="104"/>
      <c r="U16" s="121"/>
      <c r="V16" s="121"/>
      <c r="W16" s="121"/>
      <c r="X16" s="121"/>
      <c r="Y16" s="121"/>
      <c r="Z16" s="121"/>
      <c r="AA16" s="121"/>
      <c r="AB16" s="123"/>
      <c r="AC16" s="135"/>
    </row>
    <row r="17" spans="1:29" ht="13.8" thickBot="1" x14ac:dyDescent="0.3">
      <c r="A17" s="133"/>
      <c r="B17" s="133"/>
      <c r="C17" s="133"/>
      <c r="D17" s="133"/>
      <c r="E17" s="133"/>
      <c r="F17" s="133"/>
      <c r="H17" s="146">
        <v>13</v>
      </c>
      <c r="I17" s="137" t="s">
        <v>14</v>
      </c>
      <c r="J17" s="138">
        <v>0</v>
      </c>
      <c r="K17" s="139">
        <v>0</v>
      </c>
      <c r="L17" s="139">
        <v>0</v>
      </c>
      <c r="M17" s="138">
        <v>0</v>
      </c>
      <c r="N17" s="139">
        <v>0</v>
      </c>
      <c r="O17" s="140" t="s">
        <v>2</v>
      </c>
      <c r="P17" s="138">
        <v>0</v>
      </c>
      <c r="Q17" s="141">
        <v>0</v>
      </c>
      <c r="R17" s="142" t="s">
        <v>3</v>
      </c>
      <c r="Z17" s="136"/>
      <c r="AA17" s="136"/>
      <c r="AB17" s="136"/>
      <c r="AC17" s="136"/>
    </row>
    <row r="18" spans="1:29" ht="13.8" thickTop="1" x14ac:dyDescent="0.25">
      <c r="A18" s="133"/>
      <c r="B18" s="133"/>
      <c r="C18" s="133"/>
      <c r="D18" s="133"/>
      <c r="E18" s="133"/>
      <c r="F18" s="133"/>
      <c r="H18" s="122"/>
      <c r="I18" s="136"/>
      <c r="J18" s="121">
        <v>12</v>
      </c>
      <c r="K18" s="121">
        <v>5</v>
      </c>
      <c r="L18" s="121">
        <v>2</v>
      </c>
      <c r="M18" s="121">
        <v>5</v>
      </c>
      <c r="N18" s="121">
        <v>72</v>
      </c>
      <c r="O18" s="121">
        <v>0</v>
      </c>
      <c r="P18" s="121">
        <v>72</v>
      </c>
      <c r="Q18" s="123">
        <v>12</v>
      </c>
      <c r="R18" s="121"/>
    </row>
    <row r="19" spans="1:29" x14ac:dyDescent="0.25">
      <c r="A19" s="133"/>
      <c r="B19" s="133"/>
      <c r="C19" s="133"/>
      <c r="D19" s="133"/>
      <c r="E19" s="133"/>
      <c r="F19" s="133"/>
      <c r="H19" s="122"/>
      <c r="I19" s="136"/>
      <c r="J19" s="121"/>
      <c r="K19" s="121"/>
      <c r="L19" s="121"/>
      <c r="M19" s="121"/>
      <c r="N19" s="121"/>
      <c r="O19" s="121"/>
      <c r="P19" s="121"/>
      <c r="Q19" s="121"/>
      <c r="R19" s="121"/>
    </row>
    <row r="20" spans="1:29" ht="13.8" thickBot="1" x14ac:dyDescent="0.3">
      <c r="A20" s="133"/>
      <c r="B20" s="133"/>
      <c r="C20" s="133"/>
      <c r="D20" s="133"/>
      <c r="E20" s="133"/>
      <c r="F20" s="133"/>
      <c r="H20" s="122"/>
      <c r="I20" s="136"/>
      <c r="J20" s="121"/>
      <c r="K20" s="121"/>
      <c r="L20" s="121"/>
      <c r="M20" s="121"/>
      <c r="N20" s="121"/>
      <c r="O20" s="121"/>
      <c r="P20" s="121"/>
      <c r="Q20" s="121"/>
      <c r="R20" s="121"/>
    </row>
    <row r="21" spans="1:29" ht="14.4" thickTop="1" thickBot="1" x14ac:dyDescent="0.3">
      <c r="A21" s="95" t="s">
        <v>57</v>
      </c>
      <c r="B21" s="96">
        <v>0</v>
      </c>
      <c r="C21" s="177" t="s">
        <v>97</v>
      </c>
      <c r="D21" s="96"/>
      <c r="E21" s="97"/>
      <c r="F21" s="98"/>
      <c r="G21" s="143"/>
      <c r="H21" s="100" t="s">
        <v>5</v>
      </c>
      <c r="I21" s="101"/>
      <c r="J21" s="102" t="s">
        <v>77</v>
      </c>
      <c r="K21" s="102" t="s">
        <v>74</v>
      </c>
      <c r="L21" s="102" t="s">
        <v>75</v>
      </c>
      <c r="M21" s="102" t="s">
        <v>76</v>
      </c>
      <c r="N21" s="102" t="s">
        <v>78</v>
      </c>
      <c r="O21" s="102"/>
      <c r="P21" s="102" t="s">
        <v>79</v>
      </c>
      <c r="Q21" s="279" t="s">
        <v>80</v>
      </c>
      <c r="R21" s="280"/>
    </row>
    <row r="22" spans="1:29" ht="13.8" thickTop="1" x14ac:dyDescent="0.25">
      <c r="A22" s="103" t="s">
        <v>30</v>
      </c>
      <c r="B22" s="104" t="s">
        <v>2</v>
      </c>
      <c r="C22" s="104" t="s">
        <v>24</v>
      </c>
      <c r="D22" s="105">
        <v>4</v>
      </c>
      <c r="E22" s="106" t="s">
        <v>2</v>
      </c>
      <c r="F22" s="107">
        <v>8</v>
      </c>
      <c r="G22" s="134"/>
      <c r="H22" s="108">
        <v>1</v>
      </c>
      <c r="I22" s="109" t="s">
        <v>33</v>
      </c>
      <c r="J22" s="110">
        <v>1</v>
      </c>
      <c r="K22" s="111">
        <v>1</v>
      </c>
      <c r="L22" s="111">
        <v>0</v>
      </c>
      <c r="M22" s="110">
        <v>0</v>
      </c>
      <c r="N22" s="111">
        <v>10</v>
      </c>
      <c r="O22" s="112" t="s">
        <v>2</v>
      </c>
      <c r="P22" s="110">
        <v>2</v>
      </c>
      <c r="Q22" s="113">
        <v>2</v>
      </c>
      <c r="R22" s="114" t="s">
        <v>3</v>
      </c>
      <c r="T22" s="136"/>
    </row>
    <row r="23" spans="1:29" x14ac:dyDescent="0.25">
      <c r="A23" s="103" t="s">
        <v>16</v>
      </c>
      <c r="B23" s="104" t="s">
        <v>2</v>
      </c>
      <c r="C23" s="104" t="s">
        <v>42</v>
      </c>
      <c r="D23" s="115">
        <v>8</v>
      </c>
      <c r="E23" s="116" t="s">
        <v>2</v>
      </c>
      <c r="F23" s="117">
        <v>4</v>
      </c>
      <c r="H23" s="118">
        <v>2</v>
      </c>
      <c r="I23" s="144" t="s">
        <v>13</v>
      </c>
      <c r="J23" s="145">
        <v>1</v>
      </c>
      <c r="K23" s="121">
        <v>1</v>
      </c>
      <c r="L23" s="121">
        <v>0</v>
      </c>
      <c r="M23" s="120">
        <v>0</v>
      </c>
      <c r="N23" s="121">
        <v>9</v>
      </c>
      <c r="O23" s="122" t="s">
        <v>2</v>
      </c>
      <c r="P23" s="120">
        <v>3</v>
      </c>
      <c r="Q23" s="123">
        <v>2</v>
      </c>
      <c r="R23" s="124" t="s">
        <v>3</v>
      </c>
    </row>
    <row r="24" spans="1:29" x14ac:dyDescent="0.25">
      <c r="A24" s="103" t="s">
        <v>50</v>
      </c>
      <c r="B24" s="104" t="s">
        <v>2</v>
      </c>
      <c r="C24" s="104" t="s">
        <v>86</v>
      </c>
      <c r="D24" s="115">
        <v>5</v>
      </c>
      <c r="E24" s="116" t="s">
        <v>2</v>
      </c>
      <c r="F24" s="117">
        <v>7</v>
      </c>
      <c r="H24" s="118">
        <v>3</v>
      </c>
      <c r="I24" s="144" t="s">
        <v>24</v>
      </c>
      <c r="J24" s="145">
        <v>1</v>
      </c>
      <c r="K24" s="121">
        <v>1</v>
      </c>
      <c r="L24" s="121">
        <v>0</v>
      </c>
      <c r="M24" s="120">
        <v>0</v>
      </c>
      <c r="N24" s="121">
        <v>8</v>
      </c>
      <c r="O24" s="122" t="s">
        <v>2</v>
      </c>
      <c r="P24" s="120">
        <v>4</v>
      </c>
      <c r="Q24" s="123">
        <v>2</v>
      </c>
      <c r="R24" s="124" t="s">
        <v>3</v>
      </c>
    </row>
    <row r="25" spans="1:29" x14ac:dyDescent="0.25">
      <c r="A25" s="103" t="s">
        <v>8</v>
      </c>
      <c r="B25" s="104" t="s">
        <v>2</v>
      </c>
      <c r="C25" s="104" t="s">
        <v>23</v>
      </c>
      <c r="D25" s="115">
        <v>6</v>
      </c>
      <c r="E25" s="116" t="s">
        <v>2</v>
      </c>
      <c r="F25" s="117">
        <v>6</v>
      </c>
      <c r="H25" s="118">
        <v>4</v>
      </c>
      <c r="I25" s="144" t="s">
        <v>16</v>
      </c>
      <c r="J25" s="145">
        <v>1</v>
      </c>
      <c r="K25" s="121">
        <v>1</v>
      </c>
      <c r="L25" s="121">
        <v>0</v>
      </c>
      <c r="M25" s="120">
        <v>0</v>
      </c>
      <c r="N25" s="121">
        <v>8</v>
      </c>
      <c r="O25" s="122" t="s">
        <v>2</v>
      </c>
      <c r="P25" s="120">
        <v>4</v>
      </c>
      <c r="Q25" s="123">
        <v>2</v>
      </c>
      <c r="R25" s="124" t="s">
        <v>3</v>
      </c>
    </row>
    <row r="26" spans="1:29" x14ac:dyDescent="0.25">
      <c r="A26" s="103" t="s">
        <v>34</v>
      </c>
      <c r="B26" s="104" t="s">
        <v>2</v>
      </c>
      <c r="C26" s="104" t="s">
        <v>13</v>
      </c>
      <c r="D26" s="115">
        <v>3</v>
      </c>
      <c r="E26" s="116" t="s">
        <v>2</v>
      </c>
      <c r="F26" s="117">
        <v>9</v>
      </c>
      <c r="H26" s="118">
        <v>5</v>
      </c>
      <c r="I26" s="144" t="s">
        <v>86</v>
      </c>
      <c r="J26" s="145">
        <v>1</v>
      </c>
      <c r="K26" s="121">
        <v>1</v>
      </c>
      <c r="L26" s="121">
        <v>0</v>
      </c>
      <c r="M26" s="120">
        <v>0</v>
      </c>
      <c r="N26" s="121">
        <v>7</v>
      </c>
      <c r="O26" s="122" t="s">
        <v>2</v>
      </c>
      <c r="P26" s="120">
        <v>5</v>
      </c>
      <c r="Q26" s="123">
        <v>2</v>
      </c>
      <c r="R26" s="124" t="s">
        <v>3</v>
      </c>
      <c r="V26" s="91" t="s">
        <v>39</v>
      </c>
    </row>
    <row r="27" spans="1:29" x14ac:dyDescent="0.25">
      <c r="A27" s="103" t="s">
        <v>33</v>
      </c>
      <c r="B27" s="104" t="s">
        <v>2</v>
      </c>
      <c r="C27" s="104" t="s">
        <v>87</v>
      </c>
      <c r="D27" s="115">
        <v>10</v>
      </c>
      <c r="E27" s="116" t="s">
        <v>2</v>
      </c>
      <c r="F27" s="117">
        <v>2</v>
      </c>
      <c r="H27" s="118">
        <v>6</v>
      </c>
      <c r="I27" s="144" t="s">
        <v>8</v>
      </c>
      <c r="J27" s="145">
        <v>1</v>
      </c>
      <c r="K27" s="121">
        <v>0</v>
      </c>
      <c r="L27" s="121">
        <v>1</v>
      </c>
      <c r="M27" s="120">
        <v>0</v>
      </c>
      <c r="N27" s="121">
        <v>6</v>
      </c>
      <c r="O27" s="122" t="s">
        <v>2</v>
      </c>
      <c r="P27" s="120">
        <v>6</v>
      </c>
      <c r="Q27" s="123">
        <v>1</v>
      </c>
      <c r="R27" s="124" t="s">
        <v>3</v>
      </c>
    </row>
    <row r="28" spans="1:29" ht="13.8" thickBot="1" x14ac:dyDescent="0.3">
      <c r="A28" s="126" t="s">
        <v>85</v>
      </c>
      <c r="B28" s="127" t="s">
        <v>2</v>
      </c>
      <c r="C28" s="127" t="s">
        <v>37</v>
      </c>
      <c r="D28" s="189"/>
      <c r="E28" s="190"/>
      <c r="F28" s="191"/>
      <c r="H28" s="118">
        <v>7</v>
      </c>
      <c r="I28" s="144" t="s">
        <v>23</v>
      </c>
      <c r="J28" s="145">
        <v>1</v>
      </c>
      <c r="K28" s="121">
        <v>0</v>
      </c>
      <c r="L28" s="121">
        <v>1</v>
      </c>
      <c r="M28" s="120">
        <v>0</v>
      </c>
      <c r="N28" s="121">
        <v>6</v>
      </c>
      <c r="O28" s="122" t="s">
        <v>2</v>
      </c>
      <c r="P28" s="120">
        <v>6</v>
      </c>
      <c r="Q28" s="123">
        <v>1</v>
      </c>
      <c r="R28" s="124" t="s">
        <v>3</v>
      </c>
    </row>
    <row r="29" spans="1:29" ht="13.8" thickTop="1" x14ac:dyDescent="0.25">
      <c r="A29" s="131"/>
      <c r="B29" s="131"/>
      <c r="C29" s="131"/>
      <c r="D29" s="132"/>
      <c r="E29" s="131"/>
      <c r="F29" s="132"/>
      <c r="H29" s="118">
        <v>8</v>
      </c>
      <c r="I29" s="144" t="s">
        <v>50</v>
      </c>
      <c r="J29" s="145">
        <v>1</v>
      </c>
      <c r="K29" s="121">
        <v>0</v>
      </c>
      <c r="L29" s="121">
        <v>0</v>
      </c>
      <c r="M29" s="120">
        <v>1</v>
      </c>
      <c r="N29" s="121">
        <v>5</v>
      </c>
      <c r="O29" s="122" t="s">
        <v>2</v>
      </c>
      <c r="P29" s="120">
        <v>7</v>
      </c>
      <c r="Q29" s="123">
        <v>0</v>
      </c>
      <c r="R29" s="124" t="s">
        <v>3</v>
      </c>
    </row>
    <row r="30" spans="1:29" x14ac:dyDescent="0.25">
      <c r="A30" s="133"/>
      <c r="B30" s="133"/>
      <c r="C30" s="133"/>
      <c r="D30" s="133"/>
      <c r="E30" s="133"/>
      <c r="F30" s="133"/>
      <c r="H30" s="118">
        <v>9</v>
      </c>
      <c r="I30" s="144" t="s">
        <v>30</v>
      </c>
      <c r="J30" s="145">
        <v>1</v>
      </c>
      <c r="K30" s="121">
        <v>0</v>
      </c>
      <c r="L30" s="121">
        <v>0</v>
      </c>
      <c r="M30" s="120">
        <v>1</v>
      </c>
      <c r="N30" s="121">
        <v>4</v>
      </c>
      <c r="O30" s="122" t="s">
        <v>2</v>
      </c>
      <c r="P30" s="120">
        <v>8</v>
      </c>
      <c r="Q30" s="123">
        <v>0</v>
      </c>
      <c r="R30" s="124" t="s">
        <v>3</v>
      </c>
    </row>
    <row r="31" spans="1:29" x14ac:dyDescent="0.25">
      <c r="A31" s="133"/>
      <c r="B31" s="133"/>
      <c r="C31" s="133"/>
      <c r="D31" s="133"/>
      <c r="E31" s="133"/>
      <c r="F31" s="133"/>
      <c r="H31" s="118">
        <v>10</v>
      </c>
      <c r="I31" s="144" t="s">
        <v>42</v>
      </c>
      <c r="J31" s="145">
        <v>1</v>
      </c>
      <c r="K31" s="121">
        <v>0</v>
      </c>
      <c r="L31" s="121">
        <v>0</v>
      </c>
      <c r="M31" s="120">
        <v>1</v>
      </c>
      <c r="N31" s="121">
        <v>4</v>
      </c>
      <c r="O31" s="122" t="s">
        <v>2</v>
      </c>
      <c r="P31" s="120">
        <v>8</v>
      </c>
      <c r="Q31" s="123">
        <v>0</v>
      </c>
      <c r="R31" s="124" t="s">
        <v>3</v>
      </c>
    </row>
    <row r="32" spans="1:29" x14ac:dyDescent="0.25">
      <c r="A32" s="133"/>
      <c r="B32" s="133"/>
      <c r="C32" s="133"/>
      <c r="D32" s="133"/>
      <c r="E32" s="133"/>
      <c r="F32" s="133"/>
      <c r="H32" s="118">
        <v>11</v>
      </c>
      <c r="I32" s="144" t="s">
        <v>34</v>
      </c>
      <c r="J32" s="145">
        <v>1</v>
      </c>
      <c r="K32" s="121">
        <v>0</v>
      </c>
      <c r="L32" s="121">
        <v>0</v>
      </c>
      <c r="M32" s="120">
        <v>1</v>
      </c>
      <c r="N32" s="121">
        <v>3</v>
      </c>
      <c r="O32" s="122" t="s">
        <v>2</v>
      </c>
      <c r="P32" s="120">
        <v>9</v>
      </c>
      <c r="Q32" s="123">
        <v>0</v>
      </c>
      <c r="R32" s="134" t="s">
        <v>3</v>
      </c>
    </row>
    <row r="33" spans="1:29" x14ac:dyDescent="0.25">
      <c r="A33" s="133"/>
      <c r="B33" s="133"/>
      <c r="C33" s="133"/>
      <c r="D33" s="133"/>
      <c r="E33" s="133"/>
      <c r="F33" s="133"/>
      <c r="H33" s="118">
        <v>12</v>
      </c>
      <c r="I33" s="144" t="s">
        <v>87</v>
      </c>
      <c r="J33" s="145">
        <v>1</v>
      </c>
      <c r="K33" s="121">
        <v>0</v>
      </c>
      <c r="L33" s="121">
        <v>0</v>
      </c>
      <c r="M33" s="120">
        <v>1</v>
      </c>
      <c r="N33" s="121">
        <v>2</v>
      </c>
      <c r="O33" s="122" t="s">
        <v>2</v>
      </c>
      <c r="P33" s="120">
        <v>10</v>
      </c>
      <c r="Q33" s="123">
        <v>0</v>
      </c>
      <c r="R33" s="134" t="s">
        <v>3</v>
      </c>
    </row>
    <row r="34" spans="1:29" ht="13.8" thickBot="1" x14ac:dyDescent="0.3">
      <c r="A34" s="133"/>
      <c r="B34" s="133"/>
      <c r="C34" s="133"/>
      <c r="D34" s="133"/>
      <c r="E34" s="133"/>
      <c r="F34" s="133"/>
      <c r="H34" s="146">
        <v>13</v>
      </c>
      <c r="I34" s="147" t="s">
        <v>85</v>
      </c>
      <c r="J34" s="148">
        <v>0</v>
      </c>
      <c r="K34" s="139">
        <v>0</v>
      </c>
      <c r="L34" s="139">
        <v>0</v>
      </c>
      <c r="M34" s="138">
        <v>0</v>
      </c>
      <c r="N34" s="139">
        <v>0</v>
      </c>
      <c r="O34" s="140" t="s">
        <v>2</v>
      </c>
      <c r="P34" s="138">
        <v>0</v>
      </c>
      <c r="Q34" s="141">
        <v>0</v>
      </c>
      <c r="R34" s="149" t="s">
        <v>3</v>
      </c>
    </row>
    <row r="35" spans="1:29" ht="13.8" thickTop="1" x14ac:dyDescent="0.25">
      <c r="A35" s="133"/>
      <c r="B35" s="133"/>
      <c r="C35" s="133"/>
      <c r="D35" s="133"/>
      <c r="E35" s="133"/>
      <c r="F35" s="133"/>
      <c r="H35" s="122"/>
      <c r="I35" s="136"/>
      <c r="J35" s="121">
        <v>12</v>
      </c>
      <c r="K35" s="121">
        <v>5</v>
      </c>
      <c r="L35" s="121">
        <v>2</v>
      </c>
      <c r="M35" s="121">
        <v>5</v>
      </c>
      <c r="N35" s="121">
        <v>72</v>
      </c>
      <c r="O35" s="121">
        <v>0</v>
      </c>
      <c r="P35" s="121">
        <v>72</v>
      </c>
      <c r="Q35" s="123">
        <v>12</v>
      </c>
      <c r="R35" s="121"/>
    </row>
    <row r="36" spans="1:29" x14ac:dyDescent="0.25">
      <c r="A36" s="133"/>
      <c r="B36" s="133"/>
      <c r="C36" s="133"/>
      <c r="D36" s="133"/>
      <c r="E36" s="133"/>
      <c r="F36" s="133"/>
      <c r="H36" s="122"/>
      <c r="I36" s="136"/>
      <c r="J36" s="121"/>
      <c r="K36" s="121"/>
      <c r="L36" s="121"/>
      <c r="M36" s="121"/>
      <c r="N36" s="121"/>
      <c r="O36" s="121"/>
      <c r="P36" s="121"/>
      <c r="Q36" s="123"/>
      <c r="R36" s="121"/>
    </row>
    <row r="37" spans="1:29" ht="13.8" thickBot="1" x14ac:dyDescent="0.3">
      <c r="A37" s="133"/>
      <c r="B37" s="133"/>
      <c r="C37" s="133"/>
      <c r="D37" s="133"/>
      <c r="E37" s="133"/>
      <c r="F37" s="133"/>
      <c r="G37" s="136"/>
      <c r="H37" s="122"/>
      <c r="I37" s="136"/>
      <c r="J37" s="121"/>
      <c r="K37" s="121"/>
      <c r="L37" s="121"/>
      <c r="M37" s="121"/>
      <c r="N37" s="121"/>
      <c r="O37" s="121"/>
      <c r="P37" s="121"/>
      <c r="Q37" s="123"/>
      <c r="R37" s="136"/>
    </row>
    <row r="38" spans="1:29" ht="14.4" thickTop="1" thickBot="1" x14ac:dyDescent="0.3">
      <c r="A38" s="95" t="s">
        <v>58</v>
      </c>
      <c r="B38" s="96">
        <v>0</v>
      </c>
      <c r="C38" s="177" t="s">
        <v>97</v>
      </c>
      <c r="D38" s="96"/>
      <c r="E38" s="97"/>
      <c r="F38" s="98"/>
      <c r="G38" s="99"/>
      <c r="H38" s="100" t="s">
        <v>6</v>
      </c>
      <c r="I38" s="101"/>
      <c r="J38" s="102" t="s">
        <v>77</v>
      </c>
      <c r="K38" s="102" t="s">
        <v>74</v>
      </c>
      <c r="L38" s="102" t="s">
        <v>75</v>
      </c>
      <c r="M38" s="102" t="s">
        <v>76</v>
      </c>
      <c r="N38" s="102" t="s">
        <v>78</v>
      </c>
      <c r="O38" s="102"/>
      <c r="P38" s="102" t="s">
        <v>79</v>
      </c>
      <c r="Q38" s="279" t="s">
        <v>80</v>
      </c>
      <c r="R38" s="280"/>
      <c r="T38" s="136"/>
      <c r="U38" s="136"/>
    </row>
    <row r="39" spans="1:29" ht="13.8" thickTop="1" x14ac:dyDescent="0.25">
      <c r="A39" s="103" t="s">
        <v>44</v>
      </c>
      <c r="B39" s="104" t="s">
        <v>2</v>
      </c>
      <c r="C39" s="104" t="s">
        <v>36</v>
      </c>
      <c r="D39" s="105">
        <v>5</v>
      </c>
      <c r="E39" s="106" t="s">
        <v>2</v>
      </c>
      <c r="F39" s="107">
        <v>7</v>
      </c>
      <c r="H39" s="108">
        <v>1</v>
      </c>
      <c r="I39" s="109" t="s">
        <v>22</v>
      </c>
      <c r="J39" s="110">
        <v>1</v>
      </c>
      <c r="K39" s="111">
        <v>1</v>
      </c>
      <c r="L39" s="111">
        <v>0</v>
      </c>
      <c r="M39" s="110">
        <v>0</v>
      </c>
      <c r="N39" s="111">
        <v>9</v>
      </c>
      <c r="O39" s="112" t="s">
        <v>2</v>
      </c>
      <c r="P39" s="110">
        <v>3</v>
      </c>
      <c r="Q39" s="113">
        <v>2</v>
      </c>
      <c r="R39" s="114" t="s">
        <v>3</v>
      </c>
      <c r="U39" s="150"/>
      <c r="V39" s="121"/>
      <c r="W39" s="121"/>
      <c r="X39" s="121"/>
      <c r="Y39" s="121"/>
      <c r="Z39" s="121"/>
      <c r="AA39" s="121"/>
      <c r="AB39" s="121"/>
      <c r="AC39" s="123"/>
    </row>
    <row r="40" spans="1:29" x14ac:dyDescent="0.25">
      <c r="A40" s="103" t="s">
        <v>88</v>
      </c>
      <c r="B40" s="104" t="s">
        <v>2</v>
      </c>
      <c r="C40" s="104" t="s">
        <v>21</v>
      </c>
      <c r="D40" s="115">
        <v>6</v>
      </c>
      <c r="E40" s="116" t="s">
        <v>2</v>
      </c>
      <c r="F40" s="117">
        <v>6</v>
      </c>
      <c r="H40" s="118">
        <v>2</v>
      </c>
      <c r="I40" s="144" t="s">
        <v>9</v>
      </c>
      <c r="J40" s="145">
        <v>1</v>
      </c>
      <c r="K40" s="151">
        <v>1</v>
      </c>
      <c r="L40" s="121">
        <v>0</v>
      </c>
      <c r="M40" s="120">
        <v>0</v>
      </c>
      <c r="N40" s="151">
        <v>8</v>
      </c>
      <c r="O40" s="122" t="s">
        <v>2</v>
      </c>
      <c r="P40" s="120">
        <v>4</v>
      </c>
      <c r="Q40" s="152">
        <v>2</v>
      </c>
      <c r="R40" s="124" t="s">
        <v>3</v>
      </c>
    </row>
    <row r="41" spans="1:29" x14ac:dyDescent="0.25">
      <c r="A41" s="103" t="s">
        <v>29</v>
      </c>
      <c r="B41" s="104" t="s">
        <v>2</v>
      </c>
      <c r="C41" s="104" t="s">
        <v>9</v>
      </c>
      <c r="D41" s="115">
        <v>4</v>
      </c>
      <c r="E41" s="116" t="s">
        <v>2</v>
      </c>
      <c r="F41" s="117">
        <v>8</v>
      </c>
      <c r="H41" s="118">
        <v>3</v>
      </c>
      <c r="I41" s="144" t="s">
        <v>45</v>
      </c>
      <c r="J41" s="145">
        <v>1</v>
      </c>
      <c r="K41" s="151">
        <v>1</v>
      </c>
      <c r="L41" s="121">
        <v>0</v>
      </c>
      <c r="M41" s="120">
        <v>0</v>
      </c>
      <c r="N41" s="151">
        <v>7</v>
      </c>
      <c r="O41" s="122" t="s">
        <v>2</v>
      </c>
      <c r="P41" s="120">
        <v>5</v>
      </c>
      <c r="Q41" s="152">
        <v>2</v>
      </c>
      <c r="R41" s="124" t="s">
        <v>3</v>
      </c>
    </row>
    <row r="42" spans="1:29" x14ac:dyDescent="0.25">
      <c r="A42" s="103" t="s">
        <v>63</v>
      </c>
      <c r="B42" s="104" t="s">
        <v>2</v>
      </c>
      <c r="C42" s="104" t="s">
        <v>22</v>
      </c>
      <c r="D42" s="115">
        <v>3</v>
      </c>
      <c r="E42" s="116" t="s">
        <v>2</v>
      </c>
      <c r="F42" s="117">
        <v>9</v>
      </c>
      <c r="H42" s="118">
        <v>4</v>
      </c>
      <c r="I42" s="153" t="s">
        <v>36</v>
      </c>
      <c r="J42" s="145">
        <v>1</v>
      </c>
      <c r="K42" s="151">
        <v>1</v>
      </c>
      <c r="L42" s="121">
        <v>0</v>
      </c>
      <c r="M42" s="120">
        <v>0</v>
      </c>
      <c r="N42" s="151">
        <v>7</v>
      </c>
      <c r="O42" s="122" t="s">
        <v>2</v>
      </c>
      <c r="P42" s="120">
        <v>5</v>
      </c>
      <c r="Q42" s="152">
        <v>2</v>
      </c>
      <c r="R42" s="124" t="s">
        <v>3</v>
      </c>
    </row>
    <row r="43" spans="1:29" x14ac:dyDescent="0.25">
      <c r="A43" s="103" t="s">
        <v>89</v>
      </c>
      <c r="B43" s="104" t="s">
        <v>2</v>
      </c>
      <c r="C43" s="104" t="s">
        <v>46</v>
      </c>
      <c r="D43" s="115">
        <v>6</v>
      </c>
      <c r="E43" s="116" t="s">
        <v>2</v>
      </c>
      <c r="F43" s="117">
        <v>6</v>
      </c>
      <c r="H43" s="118">
        <v>5</v>
      </c>
      <c r="I43" s="144" t="s">
        <v>88</v>
      </c>
      <c r="J43" s="145">
        <v>1</v>
      </c>
      <c r="K43" s="151">
        <v>0</v>
      </c>
      <c r="L43" s="121">
        <v>1</v>
      </c>
      <c r="M43" s="120">
        <v>0</v>
      </c>
      <c r="N43" s="151">
        <v>6</v>
      </c>
      <c r="O43" s="122" t="s">
        <v>2</v>
      </c>
      <c r="P43" s="120">
        <v>6</v>
      </c>
      <c r="Q43" s="152">
        <v>1</v>
      </c>
      <c r="R43" s="124" t="s">
        <v>3</v>
      </c>
    </row>
    <row r="44" spans="1:29" ht="13.8" thickBot="1" x14ac:dyDescent="0.3">
      <c r="A44" s="182" t="s">
        <v>45</v>
      </c>
      <c r="B44" s="127" t="s">
        <v>2</v>
      </c>
      <c r="C44" s="127" t="s">
        <v>28</v>
      </c>
      <c r="D44" s="128">
        <v>7</v>
      </c>
      <c r="E44" s="129" t="s">
        <v>2</v>
      </c>
      <c r="F44" s="130">
        <v>5</v>
      </c>
      <c r="H44" s="118">
        <v>6</v>
      </c>
      <c r="I44" s="153" t="s">
        <v>89</v>
      </c>
      <c r="J44" s="145">
        <v>1</v>
      </c>
      <c r="K44" s="151">
        <v>0</v>
      </c>
      <c r="L44" s="121">
        <v>1</v>
      </c>
      <c r="M44" s="120">
        <v>0</v>
      </c>
      <c r="N44" s="151">
        <v>6</v>
      </c>
      <c r="O44" s="122" t="s">
        <v>2</v>
      </c>
      <c r="P44" s="120">
        <v>6</v>
      </c>
      <c r="Q44" s="152">
        <v>1</v>
      </c>
      <c r="R44" s="124" t="s">
        <v>3</v>
      </c>
    </row>
    <row r="45" spans="1:29" ht="13.8" thickTop="1" x14ac:dyDescent="0.25">
      <c r="A45" s="133"/>
      <c r="B45" s="133"/>
      <c r="C45" s="133"/>
      <c r="D45" s="133"/>
      <c r="E45" s="133"/>
      <c r="F45" s="133"/>
      <c r="H45" s="118">
        <v>7</v>
      </c>
      <c r="I45" s="153" t="s">
        <v>21</v>
      </c>
      <c r="J45" s="145">
        <v>1</v>
      </c>
      <c r="K45" s="151">
        <v>0</v>
      </c>
      <c r="L45" s="121">
        <v>1</v>
      </c>
      <c r="M45" s="120">
        <v>0</v>
      </c>
      <c r="N45" s="151">
        <v>6</v>
      </c>
      <c r="O45" s="122" t="s">
        <v>2</v>
      </c>
      <c r="P45" s="120">
        <v>6</v>
      </c>
      <c r="Q45" s="152">
        <v>1</v>
      </c>
      <c r="R45" s="124" t="s">
        <v>3</v>
      </c>
    </row>
    <row r="46" spans="1:29" x14ac:dyDescent="0.25">
      <c r="A46" s="131"/>
      <c r="B46" s="131"/>
      <c r="C46" s="131"/>
      <c r="D46" s="132"/>
      <c r="E46" s="132"/>
      <c r="F46" s="132"/>
      <c r="H46" s="118">
        <v>8</v>
      </c>
      <c r="I46" s="144" t="s">
        <v>46</v>
      </c>
      <c r="J46" s="145">
        <v>1</v>
      </c>
      <c r="K46" s="151">
        <v>0</v>
      </c>
      <c r="L46" s="121">
        <v>1</v>
      </c>
      <c r="M46" s="120">
        <v>0</v>
      </c>
      <c r="N46" s="151">
        <v>6</v>
      </c>
      <c r="O46" s="122" t="s">
        <v>2</v>
      </c>
      <c r="P46" s="120">
        <v>6</v>
      </c>
      <c r="Q46" s="152">
        <v>1</v>
      </c>
      <c r="R46" s="124" t="s">
        <v>3</v>
      </c>
    </row>
    <row r="47" spans="1:29" x14ac:dyDescent="0.25">
      <c r="A47" s="131"/>
      <c r="B47" s="131"/>
      <c r="C47" s="131"/>
      <c r="D47" s="131"/>
      <c r="E47" s="131"/>
      <c r="F47" s="131"/>
      <c r="H47" s="118">
        <v>9</v>
      </c>
      <c r="I47" s="153" t="s">
        <v>28</v>
      </c>
      <c r="J47" s="145">
        <v>1</v>
      </c>
      <c r="K47" s="151">
        <v>0</v>
      </c>
      <c r="L47" s="121">
        <v>0</v>
      </c>
      <c r="M47" s="120">
        <v>1</v>
      </c>
      <c r="N47" s="151">
        <v>5</v>
      </c>
      <c r="O47" s="122" t="s">
        <v>2</v>
      </c>
      <c r="P47" s="120">
        <v>7</v>
      </c>
      <c r="Q47" s="152">
        <v>0</v>
      </c>
      <c r="R47" s="124" t="s">
        <v>3</v>
      </c>
    </row>
    <row r="48" spans="1:29" x14ac:dyDescent="0.25">
      <c r="A48" s="131"/>
      <c r="B48" s="131"/>
      <c r="C48" s="131"/>
      <c r="D48" s="131"/>
      <c r="E48" s="131"/>
      <c r="F48" s="131"/>
      <c r="H48" s="118">
        <v>10</v>
      </c>
      <c r="I48" s="144" t="s">
        <v>44</v>
      </c>
      <c r="J48" s="145">
        <v>1</v>
      </c>
      <c r="K48" s="151">
        <v>0</v>
      </c>
      <c r="L48" s="121">
        <v>0</v>
      </c>
      <c r="M48" s="120">
        <v>1</v>
      </c>
      <c r="N48" s="151">
        <v>5</v>
      </c>
      <c r="O48" s="122" t="s">
        <v>2</v>
      </c>
      <c r="P48" s="120">
        <v>7</v>
      </c>
      <c r="Q48" s="152">
        <v>0</v>
      </c>
      <c r="R48" s="124" t="s">
        <v>3</v>
      </c>
    </row>
    <row r="49" spans="1:24" x14ac:dyDescent="0.25">
      <c r="A49" s="131"/>
      <c r="B49" s="131"/>
      <c r="C49" s="131"/>
      <c r="D49" s="131"/>
      <c r="E49" s="131"/>
      <c r="F49" s="131"/>
      <c r="H49" s="118">
        <v>11</v>
      </c>
      <c r="I49" s="144" t="s">
        <v>29</v>
      </c>
      <c r="J49" s="145">
        <v>1</v>
      </c>
      <c r="K49" s="151">
        <v>0</v>
      </c>
      <c r="L49" s="121">
        <v>0</v>
      </c>
      <c r="M49" s="120">
        <v>1</v>
      </c>
      <c r="N49" s="151">
        <v>4</v>
      </c>
      <c r="O49" s="122" t="s">
        <v>2</v>
      </c>
      <c r="P49" s="120">
        <v>8</v>
      </c>
      <c r="Q49" s="152">
        <v>0</v>
      </c>
      <c r="R49" s="124" t="s">
        <v>3</v>
      </c>
      <c r="X49" s="136"/>
    </row>
    <row r="50" spans="1:24" ht="13.8" thickBot="1" x14ac:dyDescent="0.3">
      <c r="A50" s="131"/>
      <c r="B50" s="131"/>
      <c r="C50" s="131"/>
      <c r="D50" s="131"/>
      <c r="E50" s="131"/>
      <c r="F50" s="131"/>
      <c r="H50" s="146">
        <v>12</v>
      </c>
      <c r="I50" s="147" t="s">
        <v>63</v>
      </c>
      <c r="J50" s="148">
        <v>1</v>
      </c>
      <c r="K50" s="154">
        <v>0</v>
      </c>
      <c r="L50" s="139">
        <v>0</v>
      </c>
      <c r="M50" s="138">
        <v>1</v>
      </c>
      <c r="N50" s="154">
        <v>3</v>
      </c>
      <c r="O50" s="140" t="s">
        <v>2</v>
      </c>
      <c r="P50" s="138">
        <v>9</v>
      </c>
      <c r="Q50" s="155">
        <v>0</v>
      </c>
      <c r="R50" s="142" t="s">
        <v>3</v>
      </c>
      <c r="X50" s="136"/>
    </row>
    <row r="51" spans="1:24" ht="13.8" thickTop="1" x14ac:dyDescent="0.25">
      <c r="A51" s="131"/>
      <c r="B51" s="131"/>
      <c r="C51" s="131"/>
      <c r="D51" s="131"/>
      <c r="E51" s="131"/>
      <c r="F51" s="131"/>
      <c r="J51" s="156">
        <v>12</v>
      </c>
      <c r="K51" s="156">
        <v>4</v>
      </c>
      <c r="L51" s="156">
        <v>4</v>
      </c>
      <c r="M51" s="156">
        <v>4</v>
      </c>
      <c r="N51" s="156">
        <v>72</v>
      </c>
      <c r="O51" s="156">
        <v>0</v>
      </c>
      <c r="P51" s="156">
        <v>72</v>
      </c>
      <c r="Q51" s="157">
        <v>12</v>
      </c>
    </row>
    <row r="52" spans="1:24" x14ac:dyDescent="0.25">
      <c r="A52" s="131"/>
      <c r="B52" s="131"/>
      <c r="C52" s="131"/>
      <c r="D52" s="131"/>
      <c r="E52" s="131"/>
      <c r="F52" s="131"/>
      <c r="J52" s="156"/>
      <c r="K52" s="156"/>
      <c r="L52" s="156"/>
      <c r="M52" s="156"/>
      <c r="N52" s="156"/>
      <c r="O52" s="156"/>
      <c r="P52" s="156"/>
      <c r="Q52" s="157"/>
    </row>
    <row r="53" spans="1:24" ht="13.8" thickBot="1" x14ac:dyDescent="0.3">
      <c r="A53" s="131"/>
      <c r="B53" s="131"/>
      <c r="C53" s="131"/>
      <c r="D53" s="131"/>
      <c r="E53" s="131"/>
      <c r="F53" s="131"/>
    </row>
    <row r="54" spans="1:24" ht="14.4" thickTop="1" thickBot="1" x14ac:dyDescent="0.3">
      <c r="A54" s="95" t="s">
        <v>59</v>
      </c>
      <c r="B54" s="96">
        <v>0</v>
      </c>
      <c r="C54" s="177" t="s">
        <v>97</v>
      </c>
      <c r="D54" s="96"/>
      <c r="E54" s="97"/>
      <c r="F54" s="98"/>
      <c r="G54" s="99"/>
      <c r="H54" s="100" t="s">
        <v>40</v>
      </c>
      <c r="I54" s="101"/>
      <c r="J54" s="102" t="s">
        <v>77</v>
      </c>
      <c r="K54" s="102" t="s">
        <v>74</v>
      </c>
      <c r="L54" s="102" t="s">
        <v>75</v>
      </c>
      <c r="M54" s="102" t="s">
        <v>76</v>
      </c>
      <c r="N54" s="102" t="s">
        <v>78</v>
      </c>
      <c r="O54" s="102"/>
      <c r="P54" s="102" t="s">
        <v>79</v>
      </c>
      <c r="Q54" s="279" t="s">
        <v>80</v>
      </c>
      <c r="R54" s="280"/>
    </row>
    <row r="55" spans="1:24" ht="13.8" thickTop="1" x14ac:dyDescent="0.25">
      <c r="A55" s="103" t="s">
        <v>7</v>
      </c>
      <c r="B55" s="104" t="s">
        <v>2</v>
      </c>
      <c r="C55" s="104" t="s">
        <v>27</v>
      </c>
      <c r="D55" s="105">
        <v>4</v>
      </c>
      <c r="E55" s="106" t="s">
        <v>2</v>
      </c>
      <c r="F55" s="107">
        <v>8</v>
      </c>
      <c r="H55" s="108">
        <v>1</v>
      </c>
      <c r="I55" s="109" t="s">
        <v>90</v>
      </c>
      <c r="J55" s="110">
        <v>1</v>
      </c>
      <c r="K55" s="111">
        <v>1</v>
      </c>
      <c r="L55" s="111">
        <v>0</v>
      </c>
      <c r="M55" s="110">
        <v>0</v>
      </c>
      <c r="N55" s="111">
        <v>9</v>
      </c>
      <c r="O55" s="112" t="s">
        <v>2</v>
      </c>
      <c r="P55" s="110">
        <v>3</v>
      </c>
      <c r="Q55" s="113">
        <v>2</v>
      </c>
      <c r="R55" s="114" t="s">
        <v>3</v>
      </c>
      <c r="U55" s="122"/>
    </row>
    <row r="56" spans="1:24" x14ac:dyDescent="0.25">
      <c r="A56" s="103" t="s">
        <v>90</v>
      </c>
      <c r="B56" s="104" t="s">
        <v>2</v>
      </c>
      <c r="C56" s="104" t="s">
        <v>35</v>
      </c>
      <c r="D56" s="115">
        <v>9</v>
      </c>
      <c r="E56" s="116" t="s">
        <v>2</v>
      </c>
      <c r="F56" s="117">
        <v>3</v>
      </c>
      <c r="H56" s="118">
        <v>2</v>
      </c>
      <c r="I56" s="134" t="s">
        <v>68</v>
      </c>
      <c r="J56" s="120">
        <v>1</v>
      </c>
      <c r="K56" s="121">
        <v>1</v>
      </c>
      <c r="L56" s="121">
        <v>0</v>
      </c>
      <c r="M56" s="120">
        <v>0</v>
      </c>
      <c r="N56" s="121">
        <v>9</v>
      </c>
      <c r="O56" s="121" t="s">
        <v>2</v>
      </c>
      <c r="P56" s="120">
        <v>3</v>
      </c>
      <c r="Q56" s="123">
        <v>2</v>
      </c>
      <c r="R56" s="124" t="s">
        <v>3</v>
      </c>
    </row>
    <row r="57" spans="1:24" x14ac:dyDescent="0.25">
      <c r="A57" s="103" t="s">
        <v>49</v>
      </c>
      <c r="B57" s="104" t="s">
        <v>2</v>
      </c>
      <c r="C57" s="104" t="s">
        <v>91</v>
      </c>
      <c r="D57" s="115">
        <v>9</v>
      </c>
      <c r="E57" s="116" t="s">
        <v>2</v>
      </c>
      <c r="F57" s="117">
        <v>3</v>
      </c>
      <c r="H57" s="118">
        <v>3</v>
      </c>
      <c r="I57" s="134" t="s">
        <v>49</v>
      </c>
      <c r="J57" s="120">
        <v>1</v>
      </c>
      <c r="K57" s="121">
        <v>1</v>
      </c>
      <c r="L57" s="121">
        <v>0</v>
      </c>
      <c r="M57" s="120">
        <v>0</v>
      </c>
      <c r="N57" s="121">
        <v>9</v>
      </c>
      <c r="O57" s="121" t="s">
        <v>2</v>
      </c>
      <c r="P57" s="120">
        <v>3</v>
      </c>
      <c r="Q57" s="123">
        <v>2</v>
      </c>
      <c r="R57" s="124" t="s">
        <v>3</v>
      </c>
    </row>
    <row r="58" spans="1:24" x14ac:dyDescent="0.25">
      <c r="A58" s="103" t="s">
        <v>10</v>
      </c>
      <c r="B58" s="104" t="s">
        <v>2</v>
      </c>
      <c r="C58" s="104" t="s">
        <v>26</v>
      </c>
      <c r="D58" s="115">
        <v>6</v>
      </c>
      <c r="E58" s="116" t="s">
        <v>2</v>
      </c>
      <c r="F58" s="117">
        <v>6</v>
      </c>
      <c r="H58" s="118">
        <v>4</v>
      </c>
      <c r="I58" s="134" t="s">
        <v>27</v>
      </c>
      <c r="J58" s="120">
        <v>1</v>
      </c>
      <c r="K58" s="121">
        <v>1</v>
      </c>
      <c r="L58" s="121">
        <v>0</v>
      </c>
      <c r="M58" s="120">
        <v>0</v>
      </c>
      <c r="N58" s="121">
        <v>8</v>
      </c>
      <c r="O58" s="121" t="s">
        <v>2</v>
      </c>
      <c r="P58" s="120">
        <v>4</v>
      </c>
      <c r="Q58" s="123">
        <v>2</v>
      </c>
      <c r="R58" s="124" t="s">
        <v>3</v>
      </c>
    </row>
    <row r="59" spans="1:24" x14ac:dyDescent="0.25">
      <c r="A59" s="103" t="s">
        <v>48</v>
      </c>
      <c r="B59" s="104" t="s">
        <v>2</v>
      </c>
      <c r="C59" s="104" t="s">
        <v>92</v>
      </c>
      <c r="D59" s="115">
        <v>4</v>
      </c>
      <c r="E59" s="116" t="s">
        <v>2</v>
      </c>
      <c r="F59" s="117">
        <v>8</v>
      </c>
      <c r="H59" s="118">
        <v>5</v>
      </c>
      <c r="I59" s="158" t="s">
        <v>92</v>
      </c>
      <c r="J59" s="120">
        <v>1</v>
      </c>
      <c r="K59" s="121">
        <v>1</v>
      </c>
      <c r="L59" s="121">
        <v>0</v>
      </c>
      <c r="M59" s="120">
        <v>0</v>
      </c>
      <c r="N59" s="121">
        <v>8</v>
      </c>
      <c r="O59" s="121" t="s">
        <v>2</v>
      </c>
      <c r="P59" s="120">
        <v>4</v>
      </c>
      <c r="Q59" s="123">
        <v>2</v>
      </c>
      <c r="R59" s="124" t="s">
        <v>3</v>
      </c>
    </row>
    <row r="60" spans="1:24" ht="13.8" thickBot="1" x14ac:dyDescent="0.3">
      <c r="A60" s="182" t="s">
        <v>47</v>
      </c>
      <c r="B60" s="127" t="s">
        <v>2</v>
      </c>
      <c r="C60" s="127" t="s">
        <v>68</v>
      </c>
      <c r="D60" s="128">
        <v>3</v>
      </c>
      <c r="E60" s="129" t="s">
        <v>2</v>
      </c>
      <c r="F60" s="130">
        <v>9</v>
      </c>
      <c r="H60" s="118">
        <v>6</v>
      </c>
      <c r="I60" s="134" t="s">
        <v>10</v>
      </c>
      <c r="J60" s="120">
        <v>1</v>
      </c>
      <c r="K60" s="121">
        <v>0</v>
      </c>
      <c r="L60" s="121">
        <v>1</v>
      </c>
      <c r="M60" s="120">
        <v>0</v>
      </c>
      <c r="N60" s="121">
        <v>6</v>
      </c>
      <c r="O60" s="121" t="s">
        <v>2</v>
      </c>
      <c r="P60" s="120">
        <v>6</v>
      </c>
      <c r="Q60" s="123">
        <v>1</v>
      </c>
      <c r="R60" s="124" t="s">
        <v>3</v>
      </c>
    </row>
    <row r="61" spans="1:24" ht="13.8" thickTop="1" x14ac:dyDescent="0.25">
      <c r="A61" s="133"/>
      <c r="B61" s="133"/>
      <c r="C61" s="133"/>
      <c r="D61" s="133"/>
      <c r="E61" s="133"/>
      <c r="F61" s="133"/>
      <c r="H61" s="118">
        <v>7</v>
      </c>
      <c r="I61" s="134" t="s">
        <v>26</v>
      </c>
      <c r="J61" s="120">
        <v>1</v>
      </c>
      <c r="K61" s="121">
        <v>0</v>
      </c>
      <c r="L61" s="121">
        <v>1</v>
      </c>
      <c r="M61" s="120">
        <v>0</v>
      </c>
      <c r="N61" s="121">
        <v>6</v>
      </c>
      <c r="O61" s="121" t="s">
        <v>2</v>
      </c>
      <c r="P61" s="120">
        <v>6</v>
      </c>
      <c r="Q61" s="123">
        <v>1</v>
      </c>
      <c r="R61" s="124" t="s">
        <v>3</v>
      </c>
    </row>
    <row r="62" spans="1:24" x14ac:dyDescent="0.25">
      <c r="A62" s="131"/>
      <c r="B62" s="131"/>
      <c r="C62" s="131"/>
      <c r="D62" s="132"/>
      <c r="E62" s="132"/>
      <c r="F62" s="132"/>
      <c r="H62" s="118">
        <v>8</v>
      </c>
      <c r="I62" s="158" t="s">
        <v>7</v>
      </c>
      <c r="J62" s="120">
        <v>1</v>
      </c>
      <c r="K62" s="121">
        <v>0</v>
      </c>
      <c r="L62" s="121">
        <v>0</v>
      </c>
      <c r="M62" s="120">
        <v>1</v>
      </c>
      <c r="N62" s="121">
        <v>4</v>
      </c>
      <c r="O62" s="121" t="s">
        <v>2</v>
      </c>
      <c r="P62" s="120">
        <v>8</v>
      </c>
      <c r="Q62" s="123">
        <v>0</v>
      </c>
      <c r="R62" s="124" t="s">
        <v>3</v>
      </c>
    </row>
    <row r="63" spans="1:24" x14ac:dyDescent="0.25">
      <c r="A63" s="133"/>
      <c r="B63" s="133"/>
      <c r="C63" s="133"/>
      <c r="D63" s="133"/>
      <c r="E63" s="133"/>
      <c r="F63" s="133"/>
      <c r="H63" s="118">
        <v>9</v>
      </c>
      <c r="I63" s="134" t="s">
        <v>48</v>
      </c>
      <c r="J63" s="120">
        <v>1</v>
      </c>
      <c r="K63" s="121">
        <v>0</v>
      </c>
      <c r="L63" s="121">
        <v>0</v>
      </c>
      <c r="M63" s="120">
        <v>1</v>
      </c>
      <c r="N63" s="121">
        <v>4</v>
      </c>
      <c r="O63" s="121" t="s">
        <v>2</v>
      </c>
      <c r="P63" s="120">
        <v>8</v>
      </c>
      <c r="Q63" s="123">
        <v>0</v>
      </c>
      <c r="R63" s="124" t="s">
        <v>3</v>
      </c>
      <c r="V63" s="136"/>
    </row>
    <row r="64" spans="1:24" x14ac:dyDescent="0.25">
      <c r="A64" s="133"/>
      <c r="B64" s="133"/>
      <c r="C64" s="133"/>
      <c r="D64" s="133"/>
      <c r="E64" s="133"/>
      <c r="F64" s="133"/>
      <c r="H64" s="118">
        <v>10</v>
      </c>
      <c r="I64" s="134" t="s">
        <v>35</v>
      </c>
      <c r="J64" s="120">
        <v>1</v>
      </c>
      <c r="K64" s="121">
        <v>0</v>
      </c>
      <c r="L64" s="121">
        <v>0</v>
      </c>
      <c r="M64" s="120">
        <v>1</v>
      </c>
      <c r="N64" s="121">
        <v>3</v>
      </c>
      <c r="O64" s="121" t="s">
        <v>2</v>
      </c>
      <c r="P64" s="120">
        <v>9</v>
      </c>
      <c r="Q64" s="123">
        <v>0</v>
      </c>
      <c r="R64" s="124" t="s">
        <v>3</v>
      </c>
    </row>
    <row r="65" spans="1:18" x14ac:dyDescent="0.25">
      <c r="A65" s="133"/>
      <c r="B65" s="133"/>
      <c r="C65" s="133"/>
      <c r="D65" s="133"/>
      <c r="E65" s="133"/>
      <c r="F65" s="133"/>
      <c r="H65" s="118">
        <v>11</v>
      </c>
      <c r="I65" s="134" t="s">
        <v>47</v>
      </c>
      <c r="J65" s="120">
        <v>1</v>
      </c>
      <c r="K65" s="121">
        <v>0</v>
      </c>
      <c r="L65" s="121">
        <v>0</v>
      </c>
      <c r="M65" s="120">
        <v>1</v>
      </c>
      <c r="N65" s="121">
        <v>3</v>
      </c>
      <c r="O65" s="121" t="s">
        <v>2</v>
      </c>
      <c r="P65" s="120">
        <v>9</v>
      </c>
      <c r="Q65" s="123">
        <v>0</v>
      </c>
      <c r="R65" s="124" t="s">
        <v>3</v>
      </c>
    </row>
    <row r="66" spans="1:18" ht="13.8" thickBot="1" x14ac:dyDescent="0.3">
      <c r="A66" s="93"/>
      <c r="B66" s="133"/>
      <c r="C66" s="133"/>
      <c r="D66" s="133"/>
      <c r="E66" s="133"/>
      <c r="F66" s="133"/>
      <c r="H66" s="146">
        <v>12</v>
      </c>
      <c r="I66" s="149" t="s">
        <v>91</v>
      </c>
      <c r="J66" s="138">
        <v>1</v>
      </c>
      <c r="K66" s="139">
        <v>0</v>
      </c>
      <c r="L66" s="139">
        <v>0</v>
      </c>
      <c r="M66" s="138">
        <v>1</v>
      </c>
      <c r="N66" s="139">
        <v>3</v>
      </c>
      <c r="O66" s="139" t="s">
        <v>2</v>
      </c>
      <c r="P66" s="138">
        <v>9</v>
      </c>
      <c r="Q66" s="141">
        <v>0</v>
      </c>
      <c r="R66" s="142" t="s">
        <v>3</v>
      </c>
    </row>
    <row r="67" spans="1:18" ht="13.8" thickTop="1" x14ac:dyDescent="0.25">
      <c r="A67" s="133"/>
      <c r="B67" s="133"/>
      <c r="C67" s="133"/>
      <c r="D67" s="133"/>
      <c r="E67" s="133"/>
      <c r="F67" s="133"/>
      <c r="J67" s="156">
        <v>12</v>
      </c>
      <c r="K67" s="156">
        <v>5</v>
      </c>
      <c r="L67" s="156">
        <v>2</v>
      </c>
      <c r="M67" s="156">
        <v>5</v>
      </c>
      <c r="N67" s="156">
        <v>72</v>
      </c>
      <c r="O67" s="156">
        <v>0</v>
      </c>
      <c r="P67" s="156">
        <v>72</v>
      </c>
      <c r="Q67" s="157">
        <v>12</v>
      </c>
    </row>
    <row r="68" spans="1:18" x14ac:dyDescent="0.25">
      <c r="A68" s="133"/>
      <c r="B68" s="133"/>
      <c r="C68" s="133"/>
      <c r="D68" s="133"/>
      <c r="E68" s="133"/>
      <c r="F68" s="133"/>
    </row>
    <row r="69" spans="1:18" x14ac:dyDescent="0.25">
      <c r="A69" s="133"/>
      <c r="B69" s="133"/>
      <c r="C69" s="133"/>
      <c r="D69" s="133"/>
      <c r="E69" s="133"/>
      <c r="F69" s="133"/>
    </row>
    <row r="70" spans="1:18" x14ac:dyDescent="0.25">
      <c r="A70" s="133"/>
      <c r="B70" s="133"/>
      <c r="C70" s="133"/>
      <c r="D70" s="133"/>
      <c r="E70" s="133"/>
      <c r="F70" s="133"/>
    </row>
    <row r="71" spans="1:18" x14ac:dyDescent="0.25">
      <c r="A71" s="133"/>
      <c r="B71" s="133"/>
      <c r="C71" s="133"/>
      <c r="D71" s="133"/>
      <c r="E71" s="133"/>
      <c r="F71" s="133"/>
    </row>
    <row r="72" spans="1:18" x14ac:dyDescent="0.25">
      <c r="A72" s="133"/>
      <c r="B72" s="133"/>
      <c r="C72" s="133"/>
      <c r="D72" s="133"/>
      <c r="E72" s="133"/>
      <c r="F72" s="133"/>
    </row>
    <row r="73" spans="1:18" x14ac:dyDescent="0.25">
      <c r="A73" s="133"/>
      <c r="B73" s="133"/>
      <c r="C73" s="133"/>
      <c r="D73" s="133"/>
      <c r="E73" s="133"/>
      <c r="F73" s="133"/>
    </row>
    <row r="74" spans="1:18" x14ac:dyDescent="0.25">
      <c r="A74" s="133"/>
      <c r="B74" s="133"/>
      <c r="C74" s="133"/>
      <c r="D74" s="133"/>
      <c r="E74" s="133"/>
      <c r="F74" s="133"/>
    </row>
    <row r="75" spans="1:18" x14ac:dyDescent="0.25">
      <c r="A75" s="133"/>
      <c r="B75" s="133"/>
      <c r="C75" s="133"/>
      <c r="D75" s="133"/>
      <c r="E75" s="133"/>
      <c r="F75" s="133"/>
    </row>
    <row r="76" spans="1:18" x14ac:dyDescent="0.25">
      <c r="A76" s="133"/>
      <c r="B76" s="133"/>
      <c r="C76" s="133"/>
      <c r="D76" s="133"/>
      <c r="E76" s="133"/>
      <c r="F76" s="133"/>
    </row>
    <row r="77" spans="1:18" x14ac:dyDescent="0.25">
      <c r="A77" s="133"/>
      <c r="B77" s="133"/>
      <c r="C77" s="133"/>
      <c r="D77" s="133"/>
      <c r="E77" s="133"/>
      <c r="F77" s="133"/>
    </row>
    <row r="78" spans="1:18" x14ac:dyDescent="0.25">
      <c r="A78" s="133"/>
      <c r="B78" s="133"/>
      <c r="C78" s="133"/>
      <c r="D78" s="133"/>
      <c r="E78" s="133"/>
      <c r="F78" s="133"/>
    </row>
    <row r="79" spans="1:18" x14ac:dyDescent="0.25">
      <c r="A79" s="133"/>
      <c r="B79" s="133"/>
      <c r="C79" s="133"/>
      <c r="D79" s="133"/>
      <c r="E79" s="133"/>
      <c r="F79" s="133"/>
    </row>
    <row r="80" spans="1:18"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C289"/>
  <sheetViews>
    <sheetView showGridLines="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3</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42622</v>
      </c>
    </row>
    <row r="4" spans="1:29" ht="14.4" thickTop="1" thickBot="1" x14ac:dyDescent="0.3">
      <c r="A4" s="95" t="s">
        <v>56</v>
      </c>
      <c r="B4" s="96">
        <v>0</v>
      </c>
      <c r="C4" s="177" t="s">
        <v>98</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17</v>
      </c>
      <c r="B5" s="104" t="s">
        <v>2</v>
      </c>
      <c r="C5" s="104" t="s">
        <v>84</v>
      </c>
      <c r="D5" s="105">
        <v>8</v>
      </c>
      <c r="E5" s="106" t="s">
        <v>2</v>
      </c>
      <c r="F5" s="107">
        <v>4</v>
      </c>
      <c r="H5" s="108">
        <v>1</v>
      </c>
      <c r="I5" s="109" t="s">
        <v>15</v>
      </c>
      <c r="J5" s="110">
        <v>2</v>
      </c>
      <c r="K5" s="111">
        <v>2</v>
      </c>
      <c r="L5" s="111">
        <v>0</v>
      </c>
      <c r="M5" s="110">
        <v>0</v>
      </c>
      <c r="N5" s="111">
        <v>18</v>
      </c>
      <c r="O5" s="112" t="s">
        <v>2</v>
      </c>
      <c r="P5" s="110">
        <v>6</v>
      </c>
      <c r="Q5" s="113">
        <v>4</v>
      </c>
      <c r="R5" s="114" t="s">
        <v>3</v>
      </c>
    </row>
    <row r="6" spans="1:29" x14ac:dyDescent="0.25">
      <c r="A6" s="103" t="s">
        <v>12</v>
      </c>
      <c r="B6" s="104" t="s">
        <v>2</v>
      </c>
      <c r="C6" s="104" t="s">
        <v>18</v>
      </c>
      <c r="D6" s="115">
        <v>7</v>
      </c>
      <c r="E6" s="116" t="s">
        <v>2</v>
      </c>
      <c r="F6" s="117">
        <v>5</v>
      </c>
      <c r="H6" s="118">
        <v>2</v>
      </c>
      <c r="I6" s="119" t="s">
        <v>12</v>
      </c>
      <c r="J6" s="120">
        <v>2</v>
      </c>
      <c r="K6" s="121">
        <v>2</v>
      </c>
      <c r="L6" s="121">
        <v>0</v>
      </c>
      <c r="M6" s="120">
        <v>0</v>
      </c>
      <c r="N6" s="121">
        <v>16</v>
      </c>
      <c r="O6" s="122" t="s">
        <v>2</v>
      </c>
      <c r="P6" s="120">
        <v>8</v>
      </c>
      <c r="Q6" s="123">
        <v>4</v>
      </c>
      <c r="R6" s="124" t="s">
        <v>3</v>
      </c>
    </row>
    <row r="7" spans="1:29" x14ac:dyDescent="0.25">
      <c r="A7" s="103" t="s">
        <v>31</v>
      </c>
      <c r="B7" s="104" t="s">
        <v>2</v>
      </c>
      <c r="C7" s="104" t="s">
        <v>15</v>
      </c>
      <c r="D7" s="115">
        <v>4</v>
      </c>
      <c r="E7" s="116" t="s">
        <v>2</v>
      </c>
      <c r="F7" s="117">
        <v>8</v>
      </c>
      <c r="H7" s="118">
        <v>3</v>
      </c>
      <c r="I7" s="119" t="s">
        <v>11</v>
      </c>
      <c r="J7" s="120">
        <v>2</v>
      </c>
      <c r="K7" s="121">
        <v>1</v>
      </c>
      <c r="L7" s="121">
        <v>1</v>
      </c>
      <c r="M7" s="120">
        <v>0</v>
      </c>
      <c r="N7" s="121">
        <v>13</v>
      </c>
      <c r="O7" s="122" t="s">
        <v>2</v>
      </c>
      <c r="P7" s="120">
        <v>11</v>
      </c>
      <c r="Q7" s="123">
        <v>3</v>
      </c>
      <c r="R7" s="124" t="s">
        <v>3</v>
      </c>
    </row>
    <row r="8" spans="1:29" x14ac:dyDescent="0.25">
      <c r="A8" s="103" t="s">
        <v>65</v>
      </c>
      <c r="B8" s="104" t="s">
        <v>2</v>
      </c>
      <c r="C8" s="104" t="s">
        <v>32</v>
      </c>
      <c r="D8" s="115">
        <v>5</v>
      </c>
      <c r="E8" s="116" t="s">
        <v>2</v>
      </c>
      <c r="F8" s="117">
        <v>7</v>
      </c>
      <c r="H8" s="118">
        <v>4</v>
      </c>
      <c r="I8" s="125" t="s">
        <v>38</v>
      </c>
      <c r="J8" s="120">
        <v>2</v>
      </c>
      <c r="K8" s="121">
        <v>1</v>
      </c>
      <c r="L8" s="121">
        <v>0</v>
      </c>
      <c r="M8" s="120">
        <v>1</v>
      </c>
      <c r="N8" s="121">
        <v>15</v>
      </c>
      <c r="O8" s="122" t="s">
        <v>2</v>
      </c>
      <c r="P8" s="120">
        <v>9</v>
      </c>
      <c r="Q8" s="123">
        <v>2</v>
      </c>
      <c r="R8" s="124" t="s">
        <v>3</v>
      </c>
    </row>
    <row r="9" spans="1:29" x14ac:dyDescent="0.25">
      <c r="A9" s="103" t="s">
        <v>11</v>
      </c>
      <c r="B9" s="104" t="s">
        <v>2</v>
      </c>
      <c r="C9" s="104" t="s">
        <v>38</v>
      </c>
      <c r="D9" s="115">
        <v>7</v>
      </c>
      <c r="E9" s="116" t="s">
        <v>2</v>
      </c>
      <c r="F9" s="117">
        <v>5</v>
      </c>
      <c r="H9" s="118">
        <v>5</v>
      </c>
      <c r="I9" s="119" t="s">
        <v>18</v>
      </c>
      <c r="J9" s="120">
        <v>2</v>
      </c>
      <c r="K9" s="121">
        <v>1</v>
      </c>
      <c r="L9" s="121">
        <v>0</v>
      </c>
      <c r="M9" s="120">
        <v>1</v>
      </c>
      <c r="N9" s="121">
        <v>12</v>
      </c>
      <c r="O9" s="122" t="s">
        <v>2</v>
      </c>
      <c r="P9" s="120">
        <v>12</v>
      </c>
      <c r="Q9" s="123">
        <v>2</v>
      </c>
      <c r="R9" s="124" t="s">
        <v>3</v>
      </c>
    </row>
    <row r="10" spans="1:29" x14ac:dyDescent="0.25">
      <c r="A10" s="103" t="s">
        <v>20</v>
      </c>
      <c r="B10" s="104" t="s">
        <v>2</v>
      </c>
      <c r="C10" s="104" t="s">
        <v>14</v>
      </c>
      <c r="D10" s="115">
        <v>10</v>
      </c>
      <c r="E10" s="116" t="s">
        <v>2</v>
      </c>
      <c r="F10" s="117">
        <v>2</v>
      </c>
      <c r="H10" s="118">
        <v>6</v>
      </c>
      <c r="I10" s="119" t="s">
        <v>20</v>
      </c>
      <c r="J10" s="120">
        <v>2</v>
      </c>
      <c r="K10" s="121">
        <v>1</v>
      </c>
      <c r="L10" s="121">
        <v>0</v>
      </c>
      <c r="M10" s="120">
        <v>1</v>
      </c>
      <c r="N10" s="121">
        <v>12</v>
      </c>
      <c r="O10" s="122" t="s">
        <v>2</v>
      </c>
      <c r="P10" s="120">
        <v>12</v>
      </c>
      <c r="Q10" s="123">
        <v>2</v>
      </c>
      <c r="R10" s="124" t="s">
        <v>3</v>
      </c>
    </row>
    <row r="11" spans="1:29" ht="13.8" thickBot="1" x14ac:dyDescent="0.3">
      <c r="A11" s="126" t="s">
        <v>19</v>
      </c>
      <c r="B11" s="127" t="s">
        <v>2</v>
      </c>
      <c r="C11" s="127" t="s">
        <v>37</v>
      </c>
      <c r="D11" s="189"/>
      <c r="E11" s="190"/>
      <c r="F11" s="191"/>
      <c r="H11" s="118">
        <v>7</v>
      </c>
      <c r="I11" s="119" t="s">
        <v>17</v>
      </c>
      <c r="J11" s="120">
        <v>2</v>
      </c>
      <c r="K11" s="121">
        <v>1</v>
      </c>
      <c r="L11" s="121">
        <v>0</v>
      </c>
      <c r="M11" s="120">
        <v>1</v>
      </c>
      <c r="N11" s="121">
        <v>12</v>
      </c>
      <c r="O11" s="122" t="s">
        <v>2</v>
      </c>
      <c r="P11" s="120">
        <v>12</v>
      </c>
      <c r="Q11" s="123">
        <v>2</v>
      </c>
      <c r="R11" s="124" t="s">
        <v>3</v>
      </c>
    </row>
    <row r="12" spans="1:29" ht="13.8" thickTop="1" x14ac:dyDescent="0.25">
      <c r="A12" s="131"/>
      <c r="B12" s="131"/>
      <c r="C12" s="131"/>
      <c r="D12" s="132"/>
      <c r="E12" s="132"/>
      <c r="F12" s="132"/>
      <c r="H12" s="118">
        <v>8</v>
      </c>
      <c r="I12" s="119" t="s">
        <v>32</v>
      </c>
      <c r="J12" s="120">
        <v>2</v>
      </c>
      <c r="K12" s="121">
        <v>1</v>
      </c>
      <c r="L12" s="121">
        <v>0</v>
      </c>
      <c r="M12" s="120">
        <v>1</v>
      </c>
      <c r="N12" s="121">
        <v>10</v>
      </c>
      <c r="O12" s="122" t="s">
        <v>2</v>
      </c>
      <c r="P12" s="120">
        <v>14</v>
      </c>
      <c r="Q12" s="123">
        <v>2</v>
      </c>
      <c r="R12" s="124" t="s">
        <v>3</v>
      </c>
    </row>
    <row r="13" spans="1:29" x14ac:dyDescent="0.25">
      <c r="A13" s="133"/>
      <c r="B13" s="133"/>
      <c r="C13" s="133"/>
      <c r="D13" s="133"/>
      <c r="E13" s="133"/>
      <c r="F13" s="133"/>
      <c r="H13" s="118">
        <v>9</v>
      </c>
      <c r="I13" s="119" t="s">
        <v>19</v>
      </c>
      <c r="J13" s="120">
        <v>1</v>
      </c>
      <c r="K13" s="121">
        <v>1</v>
      </c>
      <c r="L13" s="121">
        <v>0</v>
      </c>
      <c r="M13" s="120">
        <v>0</v>
      </c>
      <c r="N13" s="121">
        <v>8</v>
      </c>
      <c r="O13" s="122" t="s">
        <v>2</v>
      </c>
      <c r="P13" s="120">
        <v>4</v>
      </c>
      <c r="Q13" s="123">
        <v>2</v>
      </c>
      <c r="R13" s="124" t="s">
        <v>3</v>
      </c>
    </row>
    <row r="14" spans="1:29" x14ac:dyDescent="0.25">
      <c r="A14" s="133"/>
      <c r="B14" s="133"/>
      <c r="C14" s="133"/>
      <c r="D14" s="133"/>
      <c r="E14" s="133"/>
      <c r="F14" s="133"/>
      <c r="H14" s="118">
        <v>10</v>
      </c>
      <c r="I14" s="125" t="s">
        <v>84</v>
      </c>
      <c r="J14" s="120">
        <v>2</v>
      </c>
      <c r="K14" s="121">
        <v>0</v>
      </c>
      <c r="L14" s="121">
        <v>1</v>
      </c>
      <c r="M14" s="120">
        <v>1</v>
      </c>
      <c r="N14" s="121">
        <v>10</v>
      </c>
      <c r="O14" s="122" t="s">
        <v>2</v>
      </c>
      <c r="P14" s="120">
        <v>14</v>
      </c>
      <c r="Q14" s="123">
        <v>1</v>
      </c>
      <c r="R14" s="124" t="s">
        <v>3</v>
      </c>
    </row>
    <row r="15" spans="1:29" x14ac:dyDescent="0.25">
      <c r="A15" s="133"/>
      <c r="B15" s="133"/>
      <c r="C15" s="133"/>
      <c r="D15" s="133"/>
      <c r="E15" s="133"/>
      <c r="F15" s="133"/>
      <c r="H15" s="118">
        <v>11</v>
      </c>
      <c r="I15" s="119" t="s">
        <v>31</v>
      </c>
      <c r="J15" s="120">
        <v>2</v>
      </c>
      <c r="K15" s="121">
        <v>0</v>
      </c>
      <c r="L15" s="121">
        <v>0</v>
      </c>
      <c r="M15" s="120">
        <v>2</v>
      </c>
      <c r="N15" s="121">
        <v>9</v>
      </c>
      <c r="O15" s="122" t="s">
        <v>2</v>
      </c>
      <c r="P15" s="120">
        <v>15</v>
      </c>
      <c r="Q15" s="123">
        <v>0</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65</v>
      </c>
      <c r="J16" s="120">
        <v>2</v>
      </c>
      <c r="K16" s="121">
        <v>0</v>
      </c>
      <c r="L16" s="121">
        <v>0</v>
      </c>
      <c r="M16" s="120">
        <v>2</v>
      </c>
      <c r="N16" s="121">
        <v>7</v>
      </c>
      <c r="O16" s="122" t="s">
        <v>2</v>
      </c>
      <c r="P16" s="120">
        <v>17</v>
      </c>
      <c r="Q16" s="123">
        <v>0</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14</v>
      </c>
      <c r="J17" s="138">
        <v>1</v>
      </c>
      <c r="K17" s="139">
        <v>0</v>
      </c>
      <c r="L17" s="139">
        <v>0</v>
      </c>
      <c r="M17" s="138">
        <v>1</v>
      </c>
      <c r="N17" s="139">
        <v>2</v>
      </c>
      <c r="O17" s="140" t="s">
        <v>2</v>
      </c>
      <c r="P17" s="138">
        <v>10</v>
      </c>
      <c r="Q17" s="141">
        <v>0</v>
      </c>
      <c r="R17" s="142" t="s">
        <v>3</v>
      </c>
    </row>
    <row r="18" spans="1:18" ht="13.8" thickTop="1" x14ac:dyDescent="0.25">
      <c r="A18" s="133"/>
      <c r="B18" s="133"/>
      <c r="C18" s="133"/>
      <c r="D18" s="133"/>
      <c r="E18" s="133"/>
      <c r="F18" s="133"/>
      <c r="H18" s="122"/>
      <c r="I18" s="136"/>
      <c r="J18" s="121">
        <v>24</v>
      </c>
      <c r="K18" s="121">
        <v>11</v>
      </c>
      <c r="L18" s="121">
        <v>2</v>
      </c>
      <c r="M18" s="121">
        <v>11</v>
      </c>
      <c r="N18" s="121">
        <v>144</v>
      </c>
      <c r="O18" s="121">
        <v>0</v>
      </c>
      <c r="P18" s="121">
        <v>144</v>
      </c>
      <c r="Q18" s="123">
        <v>24</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98</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24</v>
      </c>
      <c r="B22" s="104" t="s">
        <v>2</v>
      </c>
      <c r="C22" s="104" t="s">
        <v>85</v>
      </c>
      <c r="D22" s="105">
        <v>6</v>
      </c>
      <c r="E22" s="106" t="s">
        <v>2</v>
      </c>
      <c r="F22" s="107">
        <v>6</v>
      </c>
      <c r="H22" s="108">
        <v>1</v>
      </c>
      <c r="I22" s="144" t="s">
        <v>33</v>
      </c>
      <c r="J22" s="110">
        <v>2</v>
      </c>
      <c r="K22" s="111">
        <v>2</v>
      </c>
      <c r="L22" s="111">
        <v>0</v>
      </c>
      <c r="M22" s="110">
        <v>0</v>
      </c>
      <c r="N22" s="111">
        <v>17</v>
      </c>
      <c r="O22" s="112" t="s">
        <v>2</v>
      </c>
      <c r="P22" s="110">
        <v>7</v>
      </c>
      <c r="Q22" s="113">
        <v>4</v>
      </c>
      <c r="R22" s="114" t="s">
        <v>3</v>
      </c>
    </row>
    <row r="23" spans="1:18" x14ac:dyDescent="0.25">
      <c r="A23" s="103" t="s">
        <v>86</v>
      </c>
      <c r="B23" s="104" t="s">
        <v>2</v>
      </c>
      <c r="C23" s="104" t="s">
        <v>34</v>
      </c>
      <c r="D23" s="115">
        <v>8</v>
      </c>
      <c r="E23" s="116" t="s">
        <v>2</v>
      </c>
      <c r="F23" s="117">
        <v>4</v>
      </c>
      <c r="H23" s="118">
        <v>2</v>
      </c>
      <c r="I23" s="144" t="s">
        <v>86</v>
      </c>
      <c r="J23" s="145">
        <v>2</v>
      </c>
      <c r="K23" s="121">
        <v>2</v>
      </c>
      <c r="L23" s="121">
        <v>0</v>
      </c>
      <c r="M23" s="120">
        <v>0</v>
      </c>
      <c r="N23" s="121">
        <v>15</v>
      </c>
      <c r="O23" s="122" t="s">
        <v>2</v>
      </c>
      <c r="P23" s="120">
        <v>9</v>
      </c>
      <c r="Q23" s="123">
        <v>4</v>
      </c>
      <c r="R23" s="124" t="s">
        <v>3</v>
      </c>
    </row>
    <row r="24" spans="1:18" x14ac:dyDescent="0.25">
      <c r="A24" s="103" t="s">
        <v>23</v>
      </c>
      <c r="B24" s="104" t="s">
        <v>2</v>
      </c>
      <c r="C24" s="104" t="s">
        <v>50</v>
      </c>
      <c r="D24" s="115">
        <v>7</v>
      </c>
      <c r="E24" s="116" t="s">
        <v>2</v>
      </c>
      <c r="F24" s="117">
        <v>5</v>
      </c>
      <c r="H24" s="118">
        <v>3</v>
      </c>
      <c r="I24" s="144" t="s">
        <v>24</v>
      </c>
      <c r="J24" s="145">
        <v>2</v>
      </c>
      <c r="K24" s="121">
        <v>1</v>
      </c>
      <c r="L24" s="121">
        <v>1</v>
      </c>
      <c r="M24" s="120">
        <v>0</v>
      </c>
      <c r="N24" s="121">
        <v>14</v>
      </c>
      <c r="O24" s="122" t="s">
        <v>2</v>
      </c>
      <c r="P24" s="120">
        <v>10</v>
      </c>
      <c r="Q24" s="123">
        <v>3</v>
      </c>
      <c r="R24" s="124" t="s">
        <v>3</v>
      </c>
    </row>
    <row r="25" spans="1:18" x14ac:dyDescent="0.25">
      <c r="A25" s="103" t="s">
        <v>87</v>
      </c>
      <c r="B25" s="104" t="s">
        <v>2</v>
      </c>
      <c r="C25" s="104" t="s">
        <v>8</v>
      </c>
      <c r="D25" s="115">
        <v>6</v>
      </c>
      <c r="E25" s="116" t="s">
        <v>2</v>
      </c>
      <c r="F25" s="117">
        <v>6</v>
      </c>
      <c r="H25" s="118">
        <v>4</v>
      </c>
      <c r="I25" s="144" t="s">
        <v>23</v>
      </c>
      <c r="J25" s="145">
        <v>2</v>
      </c>
      <c r="K25" s="121">
        <v>1</v>
      </c>
      <c r="L25" s="121">
        <v>1</v>
      </c>
      <c r="M25" s="120">
        <v>0</v>
      </c>
      <c r="N25" s="121">
        <v>13</v>
      </c>
      <c r="O25" s="122" t="s">
        <v>2</v>
      </c>
      <c r="P25" s="120">
        <v>11</v>
      </c>
      <c r="Q25" s="123">
        <v>3</v>
      </c>
      <c r="R25" s="124" t="s">
        <v>3</v>
      </c>
    </row>
    <row r="26" spans="1:18" x14ac:dyDescent="0.25">
      <c r="A26" s="103" t="s">
        <v>42</v>
      </c>
      <c r="B26" s="104" t="s">
        <v>2</v>
      </c>
      <c r="C26" s="104" t="s">
        <v>33</v>
      </c>
      <c r="D26" s="115">
        <v>5</v>
      </c>
      <c r="E26" s="116" t="s">
        <v>2</v>
      </c>
      <c r="F26" s="117">
        <v>7</v>
      </c>
      <c r="H26" s="118">
        <v>5</v>
      </c>
      <c r="I26" s="144" t="s">
        <v>13</v>
      </c>
      <c r="J26" s="145">
        <v>2</v>
      </c>
      <c r="K26" s="121">
        <v>1</v>
      </c>
      <c r="L26" s="121">
        <v>0</v>
      </c>
      <c r="M26" s="120">
        <v>1</v>
      </c>
      <c r="N26" s="121">
        <v>14</v>
      </c>
      <c r="O26" s="122" t="s">
        <v>2</v>
      </c>
      <c r="P26" s="120">
        <v>10</v>
      </c>
      <c r="Q26" s="123">
        <v>2</v>
      </c>
      <c r="R26" s="124" t="s">
        <v>3</v>
      </c>
    </row>
    <row r="27" spans="1:18" x14ac:dyDescent="0.25">
      <c r="A27" s="103" t="s">
        <v>13</v>
      </c>
      <c r="B27" s="104" t="s">
        <v>2</v>
      </c>
      <c r="C27" s="104" t="s">
        <v>30</v>
      </c>
      <c r="D27" s="115">
        <v>5</v>
      </c>
      <c r="E27" s="116" t="s">
        <v>2</v>
      </c>
      <c r="F27" s="117">
        <v>7</v>
      </c>
      <c r="H27" s="118">
        <v>6</v>
      </c>
      <c r="I27" s="144" t="s">
        <v>30</v>
      </c>
      <c r="J27" s="145">
        <v>2</v>
      </c>
      <c r="K27" s="121">
        <v>1</v>
      </c>
      <c r="L27" s="121">
        <v>0</v>
      </c>
      <c r="M27" s="120">
        <v>1</v>
      </c>
      <c r="N27" s="121">
        <v>11</v>
      </c>
      <c r="O27" s="122" t="s">
        <v>2</v>
      </c>
      <c r="P27" s="120">
        <v>13</v>
      </c>
      <c r="Q27" s="123">
        <v>2</v>
      </c>
      <c r="R27" s="124" t="s">
        <v>3</v>
      </c>
    </row>
    <row r="28" spans="1:18" ht="13.8" thickBot="1" x14ac:dyDescent="0.3">
      <c r="A28" s="126" t="s">
        <v>16</v>
      </c>
      <c r="B28" s="127" t="s">
        <v>2</v>
      </c>
      <c r="C28" s="127" t="s">
        <v>37</v>
      </c>
      <c r="D28" s="189"/>
      <c r="E28" s="190"/>
      <c r="F28" s="191"/>
      <c r="H28" s="118">
        <v>7</v>
      </c>
      <c r="I28" s="144" t="s">
        <v>16</v>
      </c>
      <c r="J28" s="145">
        <v>1</v>
      </c>
      <c r="K28" s="121">
        <v>1</v>
      </c>
      <c r="L28" s="121">
        <v>0</v>
      </c>
      <c r="M28" s="120">
        <v>0</v>
      </c>
      <c r="N28" s="121">
        <v>8</v>
      </c>
      <c r="O28" s="122" t="s">
        <v>2</v>
      </c>
      <c r="P28" s="120">
        <v>4</v>
      </c>
      <c r="Q28" s="123">
        <v>2</v>
      </c>
      <c r="R28" s="124" t="s">
        <v>3</v>
      </c>
    </row>
    <row r="29" spans="1:18" ht="13.8" thickTop="1" x14ac:dyDescent="0.25">
      <c r="A29" s="131"/>
      <c r="B29" s="131"/>
      <c r="C29" s="131"/>
      <c r="D29" s="132"/>
      <c r="E29" s="131"/>
      <c r="F29" s="132"/>
      <c r="H29" s="118">
        <v>8</v>
      </c>
      <c r="I29" s="144" t="s">
        <v>8</v>
      </c>
      <c r="J29" s="145">
        <v>2</v>
      </c>
      <c r="K29" s="121">
        <v>0</v>
      </c>
      <c r="L29" s="121">
        <v>2</v>
      </c>
      <c r="M29" s="120">
        <v>0</v>
      </c>
      <c r="N29" s="121">
        <v>12</v>
      </c>
      <c r="O29" s="122" t="s">
        <v>2</v>
      </c>
      <c r="P29" s="120">
        <v>12</v>
      </c>
      <c r="Q29" s="123">
        <v>2</v>
      </c>
      <c r="R29" s="124" t="s">
        <v>3</v>
      </c>
    </row>
    <row r="30" spans="1:18" x14ac:dyDescent="0.25">
      <c r="A30" s="133"/>
      <c r="B30" s="133"/>
      <c r="C30" s="133"/>
      <c r="D30" s="133"/>
      <c r="E30" s="133"/>
      <c r="F30" s="133"/>
      <c r="H30" s="118">
        <v>9</v>
      </c>
      <c r="I30" s="144" t="s">
        <v>87</v>
      </c>
      <c r="J30" s="145">
        <v>2</v>
      </c>
      <c r="K30" s="121">
        <v>0</v>
      </c>
      <c r="L30" s="121">
        <v>1</v>
      </c>
      <c r="M30" s="120">
        <v>1</v>
      </c>
      <c r="N30" s="121">
        <v>8</v>
      </c>
      <c r="O30" s="122" t="s">
        <v>2</v>
      </c>
      <c r="P30" s="120">
        <v>16</v>
      </c>
      <c r="Q30" s="123">
        <v>1</v>
      </c>
      <c r="R30" s="124" t="s">
        <v>3</v>
      </c>
    </row>
    <row r="31" spans="1:18" x14ac:dyDescent="0.25">
      <c r="A31" s="133"/>
      <c r="B31" s="133"/>
      <c r="C31" s="133"/>
      <c r="D31" s="133"/>
      <c r="E31" s="133"/>
      <c r="F31" s="133"/>
      <c r="H31" s="118">
        <v>10</v>
      </c>
      <c r="I31" s="144" t="s">
        <v>85</v>
      </c>
      <c r="J31" s="145">
        <v>1</v>
      </c>
      <c r="K31" s="121">
        <v>0</v>
      </c>
      <c r="L31" s="121">
        <v>1</v>
      </c>
      <c r="M31" s="120">
        <v>0</v>
      </c>
      <c r="N31" s="121">
        <v>6</v>
      </c>
      <c r="O31" s="122" t="s">
        <v>2</v>
      </c>
      <c r="P31" s="120">
        <v>6</v>
      </c>
      <c r="Q31" s="123">
        <v>1</v>
      </c>
      <c r="R31" s="124" t="s">
        <v>3</v>
      </c>
    </row>
    <row r="32" spans="1:18" x14ac:dyDescent="0.25">
      <c r="A32" s="133"/>
      <c r="B32" s="133"/>
      <c r="C32" s="133"/>
      <c r="D32" s="133"/>
      <c r="E32" s="133"/>
      <c r="F32" s="133"/>
      <c r="H32" s="118">
        <v>11</v>
      </c>
      <c r="I32" s="144" t="s">
        <v>50</v>
      </c>
      <c r="J32" s="145">
        <v>2</v>
      </c>
      <c r="K32" s="121">
        <v>0</v>
      </c>
      <c r="L32" s="121">
        <v>0</v>
      </c>
      <c r="M32" s="120">
        <v>2</v>
      </c>
      <c r="N32" s="121">
        <v>10</v>
      </c>
      <c r="O32" s="122" t="s">
        <v>2</v>
      </c>
      <c r="P32" s="120">
        <v>14</v>
      </c>
      <c r="Q32" s="123">
        <v>0</v>
      </c>
      <c r="R32" s="134" t="s">
        <v>3</v>
      </c>
    </row>
    <row r="33" spans="1:29" x14ac:dyDescent="0.25">
      <c r="A33" s="133"/>
      <c r="B33" s="133"/>
      <c r="C33" s="133"/>
      <c r="D33" s="133"/>
      <c r="E33" s="133"/>
      <c r="F33" s="133"/>
      <c r="H33" s="118">
        <v>12</v>
      </c>
      <c r="I33" s="144" t="s">
        <v>42</v>
      </c>
      <c r="J33" s="145">
        <v>2</v>
      </c>
      <c r="K33" s="121">
        <v>0</v>
      </c>
      <c r="L33" s="121">
        <v>0</v>
      </c>
      <c r="M33" s="120">
        <v>2</v>
      </c>
      <c r="N33" s="121">
        <v>9</v>
      </c>
      <c r="O33" s="122" t="s">
        <v>2</v>
      </c>
      <c r="P33" s="120">
        <v>15</v>
      </c>
      <c r="Q33" s="123">
        <v>0</v>
      </c>
      <c r="R33" s="134" t="s">
        <v>3</v>
      </c>
    </row>
    <row r="34" spans="1:29" ht="13.8" thickBot="1" x14ac:dyDescent="0.3">
      <c r="A34" s="133"/>
      <c r="B34" s="133"/>
      <c r="C34" s="133"/>
      <c r="D34" s="133"/>
      <c r="E34" s="133"/>
      <c r="F34" s="133"/>
      <c r="H34" s="146">
        <v>13</v>
      </c>
      <c r="I34" s="147" t="s">
        <v>34</v>
      </c>
      <c r="J34" s="148">
        <v>2</v>
      </c>
      <c r="K34" s="139">
        <v>0</v>
      </c>
      <c r="L34" s="139">
        <v>0</v>
      </c>
      <c r="M34" s="138">
        <v>2</v>
      </c>
      <c r="N34" s="139">
        <v>7</v>
      </c>
      <c r="O34" s="140" t="s">
        <v>2</v>
      </c>
      <c r="P34" s="138">
        <v>17</v>
      </c>
      <c r="Q34" s="141">
        <v>0</v>
      </c>
      <c r="R34" s="149" t="s">
        <v>3</v>
      </c>
    </row>
    <row r="35" spans="1:29" ht="13.8" thickTop="1" x14ac:dyDescent="0.25">
      <c r="A35" s="133"/>
      <c r="B35" s="133"/>
      <c r="C35" s="133"/>
      <c r="D35" s="133"/>
      <c r="E35" s="133"/>
      <c r="F35" s="133"/>
      <c r="H35" s="122"/>
      <c r="I35" s="136"/>
      <c r="J35" s="121">
        <v>24</v>
      </c>
      <c r="K35" s="121">
        <v>9</v>
      </c>
      <c r="L35" s="121">
        <v>6</v>
      </c>
      <c r="M35" s="121">
        <v>9</v>
      </c>
      <c r="N35" s="121">
        <v>144</v>
      </c>
      <c r="O35" s="121">
        <v>0</v>
      </c>
      <c r="P35" s="121">
        <v>144</v>
      </c>
      <c r="Q35" s="123">
        <v>24</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98</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36</v>
      </c>
      <c r="B39" s="131" t="s">
        <v>2</v>
      </c>
      <c r="C39" s="158" t="s">
        <v>45</v>
      </c>
      <c r="D39" s="163">
        <v>9</v>
      </c>
      <c r="E39" s="164" t="s">
        <v>2</v>
      </c>
      <c r="F39" s="165">
        <v>3</v>
      </c>
      <c r="H39" s="108">
        <v>1</v>
      </c>
      <c r="I39" s="166" t="s">
        <v>9</v>
      </c>
      <c r="J39" s="110">
        <v>2</v>
      </c>
      <c r="K39" s="111">
        <v>2</v>
      </c>
      <c r="L39" s="111">
        <v>0</v>
      </c>
      <c r="M39" s="110">
        <v>0</v>
      </c>
      <c r="N39" s="111">
        <v>17</v>
      </c>
      <c r="O39" s="112" t="s">
        <v>2</v>
      </c>
      <c r="P39" s="110">
        <v>7</v>
      </c>
      <c r="Q39" s="113">
        <v>4</v>
      </c>
      <c r="R39" s="114" t="s">
        <v>3</v>
      </c>
    </row>
    <row r="40" spans="1:29" x14ac:dyDescent="0.25">
      <c r="A40" s="162" t="s">
        <v>89</v>
      </c>
      <c r="B40" s="131" t="s">
        <v>2</v>
      </c>
      <c r="C40" s="158" t="s">
        <v>63</v>
      </c>
      <c r="D40" s="167">
        <v>4</v>
      </c>
      <c r="E40" s="131" t="s">
        <v>2</v>
      </c>
      <c r="F40" s="168">
        <v>8</v>
      </c>
      <c r="H40" s="118">
        <v>2</v>
      </c>
      <c r="I40" s="144" t="s">
        <v>36</v>
      </c>
      <c r="J40" s="145">
        <v>2</v>
      </c>
      <c r="K40" s="151">
        <v>2</v>
      </c>
      <c r="L40" s="121">
        <v>0</v>
      </c>
      <c r="M40" s="120">
        <v>0</v>
      </c>
      <c r="N40" s="151">
        <v>16</v>
      </c>
      <c r="O40" s="122" t="s">
        <v>2</v>
      </c>
      <c r="P40" s="120">
        <v>8</v>
      </c>
      <c r="Q40" s="152">
        <v>4</v>
      </c>
      <c r="R40" s="124" t="s">
        <v>3</v>
      </c>
    </row>
    <row r="41" spans="1:29" x14ac:dyDescent="0.25">
      <c r="A41" s="162" t="s">
        <v>22</v>
      </c>
      <c r="B41" s="131" t="s">
        <v>2</v>
      </c>
      <c r="C41" s="158" t="s">
        <v>9</v>
      </c>
      <c r="D41" s="167">
        <v>3</v>
      </c>
      <c r="E41" s="131" t="s">
        <v>2</v>
      </c>
      <c r="F41" s="168">
        <v>9</v>
      </c>
      <c r="H41" s="118">
        <v>3</v>
      </c>
      <c r="I41" s="144" t="s">
        <v>22</v>
      </c>
      <c r="J41" s="145">
        <v>2</v>
      </c>
      <c r="K41" s="151">
        <v>1</v>
      </c>
      <c r="L41" s="121">
        <v>0</v>
      </c>
      <c r="M41" s="120">
        <v>1</v>
      </c>
      <c r="N41" s="151">
        <v>12</v>
      </c>
      <c r="O41" s="122" t="s">
        <v>2</v>
      </c>
      <c r="P41" s="120">
        <v>12</v>
      </c>
      <c r="Q41" s="152">
        <v>2</v>
      </c>
      <c r="R41" s="124" t="s">
        <v>3</v>
      </c>
    </row>
    <row r="42" spans="1:29" x14ac:dyDescent="0.25">
      <c r="A42" s="162" t="s">
        <v>46</v>
      </c>
      <c r="B42" s="131" t="s">
        <v>2</v>
      </c>
      <c r="C42" s="158" t="s">
        <v>44</v>
      </c>
      <c r="D42" s="167">
        <v>5</v>
      </c>
      <c r="E42" s="131" t="s">
        <v>2</v>
      </c>
      <c r="F42" s="168">
        <v>7</v>
      </c>
      <c r="G42" s="131"/>
      <c r="H42" s="118">
        <v>4</v>
      </c>
      <c r="I42" s="153" t="s">
        <v>44</v>
      </c>
      <c r="J42" s="145">
        <v>2</v>
      </c>
      <c r="K42" s="151">
        <v>1</v>
      </c>
      <c r="L42" s="121">
        <v>0</v>
      </c>
      <c r="M42" s="120">
        <v>1</v>
      </c>
      <c r="N42" s="151">
        <v>12</v>
      </c>
      <c r="O42" s="122" t="s">
        <v>2</v>
      </c>
      <c r="P42" s="120">
        <v>12</v>
      </c>
      <c r="Q42" s="152">
        <v>2</v>
      </c>
      <c r="R42" s="124" t="s">
        <v>3</v>
      </c>
    </row>
    <row r="43" spans="1:29" x14ac:dyDescent="0.25">
      <c r="A43" s="162" t="s">
        <v>28</v>
      </c>
      <c r="B43" s="131" t="s">
        <v>2</v>
      </c>
      <c r="C43" s="158" t="s">
        <v>88</v>
      </c>
      <c r="D43" s="167">
        <v>6</v>
      </c>
      <c r="E43" s="131" t="s">
        <v>2</v>
      </c>
      <c r="F43" s="168">
        <v>6</v>
      </c>
      <c r="H43" s="118">
        <v>5</v>
      </c>
      <c r="I43" s="144" t="s">
        <v>63</v>
      </c>
      <c r="J43" s="145">
        <v>2</v>
      </c>
      <c r="K43" s="151">
        <v>1</v>
      </c>
      <c r="L43" s="121">
        <v>0</v>
      </c>
      <c r="M43" s="120">
        <v>1</v>
      </c>
      <c r="N43" s="151">
        <v>11</v>
      </c>
      <c r="O43" s="122" t="s">
        <v>2</v>
      </c>
      <c r="P43" s="120">
        <v>13</v>
      </c>
      <c r="Q43" s="152">
        <v>2</v>
      </c>
      <c r="R43" s="124" t="s">
        <v>3</v>
      </c>
    </row>
    <row r="44" spans="1:29" ht="13.8" thickBot="1" x14ac:dyDescent="0.3">
      <c r="A44" s="169" t="s">
        <v>21</v>
      </c>
      <c r="B44" s="170" t="s">
        <v>2</v>
      </c>
      <c r="C44" s="171" t="s">
        <v>29</v>
      </c>
      <c r="D44" s="172">
        <v>6</v>
      </c>
      <c r="E44" s="170" t="s">
        <v>2</v>
      </c>
      <c r="F44" s="173">
        <v>6</v>
      </c>
      <c r="H44" s="118">
        <v>6</v>
      </c>
      <c r="I44" s="153" t="s">
        <v>45</v>
      </c>
      <c r="J44" s="145">
        <v>2</v>
      </c>
      <c r="K44" s="151">
        <v>1</v>
      </c>
      <c r="L44" s="121">
        <v>0</v>
      </c>
      <c r="M44" s="120">
        <v>1</v>
      </c>
      <c r="N44" s="151">
        <v>10</v>
      </c>
      <c r="O44" s="122" t="s">
        <v>2</v>
      </c>
      <c r="P44" s="120">
        <v>14</v>
      </c>
      <c r="Q44" s="152">
        <v>2</v>
      </c>
      <c r="R44" s="124" t="s">
        <v>3</v>
      </c>
    </row>
    <row r="45" spans="1:29" ht="13.8" thickTop="1" x14ac:dyDescent="0.25">
      <c r="A45" s="131"/>
      <c r="B45" s="131"/>
      <c r="C45" s="131"/>
      <c r="D45" s="132"/>
      <c r="E45" s="131"/>
      <c r="F45" s="132"/>
      <c r="H45" s="118">
        <v>7</v>
      </c>
      <c r="I45" s="153" t="s">
        <v>88</v>
      </c>
      <c r="J45" s="145">
        <v>2</v>
      </c>
      <c r="K45" s="151">
        <v>0</v>
      </c>
      <c r="L45" s="121">
        <v>2</v>
      </c>
      <c r="M45" s="120">
        <v>0</v>
      </c>
      <c r="N45" s="151">
        <v>12</v>
      </c>
      <c r="O45" s="122" t="s">
        <v>2</v>
      </c>
      <c r="P45" s="120">
        <v>12</v>
      </c>
      <c r="Q45" s="152">
        <v>2</v>
      </c>
      <c r="R45" s="124" t="s">
        <v>3</v>
      </c>
    </row>
    <row r="46" spans="1:29" x14ac:dyDescent="0.25">
      <c r="A46" s="131"/>
      <c r="B46" s="131"/>
      <c r="C46" s="131"/>
      <c r="D46" s="132"/>
      <c r="E46" s="132"/>
      <c r="F46" s="132"/>
      <c r="H46" s="118">
        <v>8</v>
      </c>
      <c r="I46" s="144" t="s">
        <v>21</v>
      </c>
      <c r="J46" s="145">
        <v>2</v>
      </c>
      <c r="K46" s="151">
        <v>0</v>
      </c>
      <c r="L46" s="121">
        <v>2</v>
      </c>
      <c r="M46" s="120">
        <v>0</v>
      </c>
      <c r="N46" s="151">
        <v>12</v>
      </c>
      <c r="O46" s="122" t="s">
        <v>2</v>
      </c>
      <c r="P46" s="120">
        <v>12</v>
      </c>
      <c r="Q46" s="152">
        <v>2</v>
      </c>
      <c r="R46" s="124" t="s">
        <v>3</v>
      </c>
    </row>
    <row r="47" spans="1:29" x14ac:dyDescent="0.25">
      <c r="A47" s="133"/>
      <c r="B47" s="133"/>
      <c r="C47" s="133"/>
      <c r="D47" s="133"/>
      <c r="E47" s="133"/>
      <c r="F47" s="133"/>
      <c r="H47" s="118">
        <v>9</v>
      </c>
      <c r="I47" s="153" t="s">
        <v>28</v>
      </c>
      <c r="J47" s="145">
        <v>2</v>
      </c>
      <c r="K47" s="151">
        <v>0</v>
      </c>
      <c r="L47" s="121">
        <v>1</v>
      </c>
      <c r="M47" s="120">
        <v>1</v>
      </c>
      <c r="N47" s="151">
        <v>11</v>
      </c>
      <c r="O47" s="122" t="s">
        <v>2</v>
      </c>
      <c r="P47" s="120">
        <v>13</v>
      </c>
      <c r="Q47" s="152">
        <v>1</v>
      </c>
      <c r="R47" s="124" t="s">
        <v>3</v>
      </c>
    </row>
    <row r="48" spans="1:29" x14ac:dyDescent="0.25">
      <c r="A48" s="133"/>
      <c r="B48" s="133"/>
      <c r="C48" s="133"/>
      <c r="D48" s="133"/>
      <c r="E48" s="133"/>
      <c r="F48" s="133"/>
      <c r="H48" s="118">
        <v>10</v>
      </c>
      <c r="I48" s="144" t="s">
        <v>46</v>
      </c>
      <c r="J48" s="145">
        <v>2</v>
      </c>
      <c r="K48" s="151">
        <v>0</v>
      </c>
      <c r="L48" s="121">
        <v>1</v>
      </c>
      <c r="M48" s="120">
        <v>1</v>
      </c>
      <c r="N48" s="151">
        <v>11</v>
      </c>
      <c r="O48" s="122" t="s">
        <v>2</v>
      </c>
      <c r="P48" s="120">
        <v>13</v>
      </c>
      <c r="Q48" s="152">
        <v>1</v>
      </c>
      <c r="R48" s="124" t="s">
        <v>3</v>
      </c>
    </row>
    <row r="49" spans="1:18" x14ac:dyDescent="0.25">
      <c r="A49" s="133"/>
      <c r="B49" s="133"/>
      <c r="C49" s="133"/>
      <c r="D49" s="133"/>
      <c r="E49" s="133"/>
      <c r="F49" s="133"/>
      <c r="H49" s="118">
        <v>11</v>
      </c>
      <c r="I49" s="144" t="s">
        <v>29</v>
      </c>
      <c r="J49" s="145">
        <v>2</v>
      </c>
      <c r="K49" s="151">
        <v>0</v>
      </c>
      <c r="L49" s="121">
        <v>1</v>
      </c>
      <c r="M49" s="120">
        <v>1</v>
      </c>
      <c r="N49" s="151">
        <v>10</v>
      </c>
      <c r="O49" s="122" t="s">
        <v>2</v>
      </c>
      <c r="P49" s="120">
        <v>14</v>
      </c>
      <c r="Q49" s="152">
        <v>1</v>
      </c>
      <c r="R49" s="124" t="s">
        <v>3</v>
      </c>
    </row>
    <row r="50" spans="1:18" ht="13.8" thickBot="1" x14ac:dyDescent="0.3">
      <c r="A50" s="133"/>
      <c r="B50" s="133"/>
      <c r="C50" s="133"/>
      <c r="D50" s="133"/>
      <c r="E50" s="133"/>
      <c r="F50" s="133"/>
      <c r="H50" s="146">
        <v>12</v>
      </c>
      <c r="I50" s="147" t="s">
        <v>89</v>
      </c>
      <c r="J50" s="148">
        <v>2</v>
      </c>
      <c r="K50" s="154">
        <v>0</v>
      </c>
      <c r="L50" s="139">
        <v>1</v>
      </c>
      <c r="M50" s="138">
        <v>1</v>
      </c>
      <c r="N50" s="154">
        <v>10</v>
      </c>
      <c r="O50" s="140" t="s">
        <v>2</v>
      </c>
      <c r="P50" s="138">
        <v>14</v>
      </c>
      <c r="Q50" s="155">
        <v>1</v>
      </c>
      <c r="R50" s="142" t="s">
        <v>3</v>
      </c>
    </row>
    <row r="51" spans="1:18" ht="13.8" thickTop="1" x14ac:dyDescent="0.25">
      <c r="A51" s="133"/>
      <c r="B51" s="133"/>
      <c r="C51" s="133"/>
      <c r="D51" s="133"/>
      <c r="E51" s="133"/>
      <c r="F51" s="133"/>
      <c r="J51" s="156">
        <v>24</v>
      </c>
      <c r="K51" s="156">
        <v>8</v>
      </c>
      <c r="L51" s="156">
        <v>8</v>
      </c>
      <c r="M51" s="156">
        <v>8</v>
      </c>
      <c r="N51" s="156">
        <v>144</v>
      </c>
      <c r="O51" s="156">
        <v>0</v>
      </c>
      <c r="P51" s="156">
        <v>144</v>
      </c>
      <c r="Q51" s="157">
        <v>24</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98</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68</v>
      </c>
      <c r="B55" s="164" t="s">
        <v>2</v>
      </c>
      <c r="C55" s="175" t="s">
        <v>27</v>
      </c>
      <c r="D55" s="163">
        <v>5</v>
      </c>
      <c r="E55" s="164" t="s">
        <v>2</v>
      </c>
      <c r="F55" s="165">
        <v>7</v>
      </c>
      <c r="H55" s="108">
        <v>1</v>
      </c>
      <c r="I55" s="176" t="s">
        <v>90</v>
      </c>
      <c r="J55" s="110">
        <v>2</v>
      </c>
      <c r="K55" s="111">
        <v>2</v>
      </c>
      <c r="L55" s="111">
        <v>0</v>
      </c>
      <c r="M55" s="110">
        <v>0</v>
      </c>
      <c r="N55" s="111">
        <v>19</v>
      </c>
      <c r="O55" s="112" t="s">
        <v>2</v>
      </c>
      <c r="P55" s="110">
        <v>5</v>
      </c>
      <c r="Q55" s="113">
        <v>4</v>
      </c>
      <c r="R55" s="114" t="s">
        <v>3</v>
      </c>
    </row>
    <row r="56" spans="1:18" x14ac:dyDescent="0.25">
      <c r="A56" s="162" t="s">
        <v>35</v>
      </c>
      <c r="B56" s="131" t="s">
        <v>2</v>
      </c>
      <c r="C56" s="158" t="s">
        <v>49</v>
      </c>
      <c r="D56" s="167">
        <v>5</v>
      </c>
      <c r="E56" s="131" t="s">
        <v>2</v>
      </c>
      <c r="F56" s="168">
        <v>7</v>
      </c>
      <c r="H56" s="118">
        <v>2</v>
      </c>
      <c r="I56" s="134" t="s">
        <v>92</v>
      </c>
      <c r="J56" s="120">
        <v>2</v>
      </c>
      <c r="K56" s="121">
        <v>2</v>
      </c>
      <c r="L56" s="121">
        <v>0</v>
      </c>
      <c r="M56" s="120">
        <v>0</v>
      </c>
      <c r="N56" s="121">
        <v>17</v>
      </c>
      <c r="O56" s="121" t="s">
        <v>2</v>
      </c>
      <c r="P56" s="120">
        <v>7</v>
      </c>
      <c r="Q56" s="123">
        <v>4</v>
      </c>
      <c r="R56" s="124" t="s">
        <v>3</v>
      </c>
    </row>
    <row r="57" spans="1:18" x14ac:dyDescent="0.25">
      <c r="A57" s="162" t="s">
        <v>91</v>
      </c>
      <c r="B57" s="131" t="s">
        <v>2</v>
      </c>
      <c r="C57" s="158" t="s">
        <v>90</v>
      </c>
      <c r="D57" s="167">
        <v>2</v>
      </c>
      <c r="E57" s="131" t="s">
        <v>2</v>
      </c>
      <c r="F57" s="168">
        <v>10</v>
      </c>
      <c r="H57" s="118">
        <v>3</v>
      </c>
      <c r="I57" s="134" t="s">
        <v>49</v>
      </c>
      <c r="J57" s="120">
        <v>2</v>
      </c>
      <c r="K57" s="121">
        <v>2</v>
      </c>
      <c r="L57" s="121">
        <v>0</v>
      </c>
      <c r="M57" s="120">
        <v>0</v>
      </c>
      <c r="N57" s="121">
        <v>16</v>
      </c>
      <c r="O57" s="121" t="s">
        <v>2</v>
      </c>
      <c r="P57" s="120">
        <v>8</v>
      </c>
      <c r="Q57" s="123">
        <v>4</v>
      </c>
      <c r="R57" s="124" t="s">
        <v>3</v>
      </c>
    </row>
    <row r="58" spans="1:18" x14ac:dyDescent="0.25">
      <c r="A58" s="162" t="s">
        <v>26</v>
      </c>
      <c r="B58" s="131" t="s">
        <v>2</v>
      </c>
      <c r="C58" s="158" t="s">
        <v>7</v>
      </c>
      <c r="D58" s="167">
        <v>4</v>
      </c>
      <c r="E58" s="131" t="s">
        <v>2</v>
      </c>
      <c r="F58" s="168">
        <v>8</v>
      </c>
      <c r="H58" s="118">
        <v>4</v>
      </c>
      <c r="I58" s="134" t="s">
        <v>27</v>
      </c>
      <c r="J58" s="120">
        <v>2</v>
      </c>
      <c r="K58" s="121">
        <v>2</v>
      </c>
      <c r="L58" s="121">
        <v>0</v>
      </c>
      <c r="M58" s="120">
        <v>0</v>
      </c>
      <c r="N58" s="121">
        <v>15</v>
      </c>
      <c r="O58" s="121" t="s">
        <v>2</v>
      </c>
      <c r="P58" s="120">
        <v>9</v>
      </c>
      <c r="Q58" s="123">
        <v>4</v>
      </c>
      <c r="R58" s="124" t="s">
        <v>3</v>
      </c>
    </row>
    <row r="59" spans="1:18" x14ac:dyDescent="0.25">
      <c r="A59" s="162" t="s">
        <v>92</v>
      </c>
      <c r="B59" s="131" t="s">
        <v>2</v>
      </c>
      <c r="C59" s="158" t="s">
        <v>10</v>
      </c>
      <c r="D59" s="167">
        <v>9</v>
      </c>
      <c r="E59" s="131" t="s">
        <v>2</v>
      </c>
      <c r="F59" s="168">
        <v>3</v>
      </c>
      <c r="H59" s="118">
        <v>5</v>
      </c>
      <c r="I59" s="158" t="s">
        <v>68</v>
      </c>
      <c r="J59" s="120">
        <v>2</v>
      </c>
      <c r="K59" s="121">
        <v>1</v>
      </c>
      <c r="L59" s="121">
        <v>0</v>
      </c>
      <c r="M59" s="120">
        <v>1</v>
      </c>
      <c r="N59" s="121">
        <v>14</v>
      </c>
      <c r="O59" s="121" t="s">
        <v>2</v>
      </c>
      <c r="P59" s="120">
        <v>10</v>
      </c>
      <c r="Q59" s="123">
        <v>2</v>
      </c>
      <c r="R59" s="124" t="s">
        <v>3</v>
      </c>
    </row>
    <row r="60" spans="1:18" ht="13.8" thickBot="1" x14ac:dyDescent="0.3">
      <c r="A60" s="169" t="s">
        <v>47</v>
      </c>
      <c r="B60" s="170" t="s">
        <v>2</v>
      </c>
      <c r="C60" s="171" t="s">
        <v>48</v>
      </c>
      <c r="D60" s="172">
        <v>3</v>
      </c>
      <c r="E60" s="170" t="s">
        <v>2</v>
      </c>
      <c r="F60" s="173">
        <v>9</v>
      </c>
      <c r="H60" s="118">
        <v>6</v>
      </c>
      <c r="I60" s="134" t="s">
        <v>48</v>
      </c>
      <c r="J60" s="120">
        <v>2</v>
      </c>
      <c r="K60" s="121">
        <v>1</v>
      </c>
      <c r="L60" s="121">
        <v>0</v>
      </c>
      <c r="M60" s="120">
        <v>1</v>
      </c>
      <c r="N60" s="121">
        <v>13</v>
      </c>
      <c r="O60" s="121" t="s">
        <v>2</v>
      </c>
      <c r="P60" s="120">
        <v>11</v>
      </c>
      <c r="Q60" s="123">
        <v>2</v>
      </c>
      <c r="R60" s="124" t="s">
        <v>3</v>
      </c>
    </row>
    <row r="61" spans="1:18" ht="13.8" thickTop="1" x14ac:dyDescent="0.25">
      <c r="A61" s="131"/>
      <c r="B61" s="131"/>
      <c r="C61" s="131"/>
      <c r="D61" s="132"/>
      <c r="E61" s="131"/>
      <c r="F61" s="132"/>
      <c r="H61" s="118">
        <v>7</v>
      </c>
      <c r="I61" s="134" t="s">
        <v>7</v>
      </c>
      <c r="J61" s="120">
        <v>2</v>
      </c>
      <c r="K61" s="121">
        <v>1</v>
      </c>
      <c r="L61" s="121">
        <v>0</v>
      </c>
      <c r="M61" s="120">
        <v>1</v>
      </c>
      <c r="N61" s="121">
        <v>12</v>
      </c>
      <c r="O61" s="121" t="s">
        <v>2</v>
      </c>
      <c r="P61" s="120">
        <v>12</v>
      </c>
      <c r="Q61" s="123">
        <v>2</v>
      </c>
      <c r="R61" s="124" t="s">
        <v>3</v>
      </c>
    </row>
    <row r="62" spans="1:18" x14ac:dyDescent="0.25">
      <c r="A62" s="133"/>
      <c r="B62" s="133"/>
      <c r="C62" s="133"/>
      <c r="D62" s="133"/>
      <c r="E62" s="133"/>
      <c r="F62" s="133"/>
      <c r="H62" s="118">
        <v>8</v>
      </c>
      <c r="I62" s="158" t="s">
        <v>26</v>
      </c>
      <c r="J62" s="120">
        <v>2</v>
      </c>
      <c r="K62" s="121">
        <v>0</v>
      </c>
      <c r="L62" s="121">
        <v>1</v>
      </c>
      <c r="M62" s="120">
        <v>1</v>
      </c>
      <c r="N62" s="121">
        <v>10</v>
      </c>
      <c r="O62" s="121" t="s">
        <v>2</v>
      </c>
      <c r="P62" s="120">
        <v>14</v>
      </c>
      <c r="Q62" s="123">
        <v>1</v>
      </c>
      <c r="R62" s="124" t="s">
        <v>3</v>
      </c>
    </row>
    <row r="63" spans="1:18" x14ac:dyDescent="0.25">
      <c r="A63" s="133"/>
      <c r="B63" s="133"/>
      <c r="C63" s="133"/>
      <c r="D63" s="133"/>
      <c r="E63" s="133"/>
      <c r="F63" s="133"/>
      <c r="H63" s="118">
        <v>9</v>
      </c>
      <c r="I63" s="134" t="s">
        <v>10</v>
      </c>
      <c r="J63" s="120">
        <v>2</v>
      </c>
      <c r="K63" s="121">
        <v>0</v>
      </c>
      <c r="L63" s="121">
        <v>1</v>
      </c>
      <c r="M63" s="120">
        <v>1</v>
      </c>
      <c r="N63" s="121">
        <v>9</v>
      </c>
      <c r="O63" s="121" t="s">
        <v>2</v>
      </c>
      <c r="P63" s="120">
        <v>15</v>
      </c>
      <c r="Q63" s="123">
        <v>1</v>
      </c>
      <c r="R63" s="124" t="s">
        <v>3</v>
      </c>
    </row>
    <row r="64" spans="1:18" x14ac:dyDescent="0.25">
      <c r="A64" s="93"/>
      <c r="B64" s="133"/>
      <c r="C64" s="133"/>
      <c r="D64" s="133"/>
      <c r="E64" s="133"/>
      <c r="F64" s="133"/>
      <c r="H64" s="118">
        <v>10</v>
      </c>
      <c r="I64" s="134" t="s">
        <v>35</v>
      </c>
      <c r="J64" s="120">
        <v>2</v>
      </c>
      <c r="K64" s="121">
        <v>0</v>
      </c>
      <c r="L64" s="121">
        <v>0</v>
      </c>
      <c r="M64" s="120">
        <v>2</v>
      </c>
      <c r="N64" s="121">
        <v>8</v>
      </c>
      <c r="O64" s="121" t="s">
        <v>2</v>
      </c>
      <c r="P64" s="120">
        <v>16</v>
      </c>
      <c r="Q64" s="123">
        <v>0</v>
      </c>
      <c r="R64" s="124" t="s">
        <v>3</v>
      </c>
    </row>
    <row r="65" spans="1:23" x14ac:dyDescent="0.25">
      <c r="A65" s="133"/>
      <c r="B65" s="133"/>
      <c r="C65" s="133"/>
      <c r="D65" s="133"/>
      <c r="E65" s="133"/>
      <c r="F65" s="133"/>
      <c r="H65" s="118">
        <v>11</v>
      </c>
      <c r="I65" s="134" t="s">
        <v>47</v>
      </c>
      <c r="J65" s="120">
        <v>2</v>
      </c>
      <c r="K65" s="121">
        <v>0</v>
      </c>
      <c r="L65" s="121">
        <v>0</v>
      </c>
      <c r="M65" s="120">
        <v>2</v>
      </c>
      <c r="N65" s="121">
        <v>6</v>
      </c>
      <c r="O65" s="121" t="s">
        <v>2</v>
      </c>
      <c r="P65" s="120">
        <v>18</v>
      </c>
      <c r="Q65" s="123">
        <v>0</v>
      </c>
      <c r="R65" s="124" t="s">
        <v>3</v>
      </c>
    </row>
    <row r="66" spans="1:23" ht="13.8" thickBot="1" x14ac:dyDescent="0.3">
      <c r="A66" s="133"/>
      <c r="B66" s="133"/>
      <c r="C66" s="133"/>
      <c r="D66" s="133"/>
      <c r="E66" s="133"/>
      <c r="F66" s="133"/>
      <c r="H66" s="146">
        <v>12</v>
      </c>
      <c r="I66" s="149" t="s">
        <v>91</v>
      </c>
      <c r="J66" s="138">
        <v>2</v>
      </c>
      <c r="K66" s="139">
        <v>0</v>
      </c>
      <c r="L66" s="139">
        <v>0</v>
      </c>
      <c r="M66" s="138">
        <v>2</v>
      </c>
      <c r="N66" s="139">
        <v>5</v>
      </c>
      <c r="O66" s="139" t="s">
        <v>2</v>
      </c>
      <c r="P66" s="138">
        <v>19</v>
      </c>
      <c r="Q66" s="141">
        <v>0</v>
      </c>
      <c r="R66" s="142" t="s">
        <v>3</v>
      </c>
      <c r="V66" s="136"/>
    </row>
    <row r="67" spans="1:23" ht="13.8" thickTop="1" x14ac:dyDescent="0.25">
      <c r="A67" s="133"/>
      <c r="B67" s="133"/>
      <c r="C67" s="133"/>
      <c r="D67" s="133"/>
      <c r="E67" s="133"/>
      <c r="F67" s="133"/>
      <c r="J67" s="156">
        <v>24</v>
      </c>
      <c r="K67" s="156">
        <v>11</v>
      </c>
      <c r="L67" s="156">
        <v>2</v>
      </c>
      <c r="M67" s="156">
        <v>11</v>
      </c>
      <c r="N67" s="156">
        <v>144</v>
      </c>
      <c r="O67" s="156">
        <v>0</v>
      </c>
      <c r="P67" s="156">
        <v>144</v>
      </c>
      <c r="Q67" s="157">
        <v>24</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23622047244094491" right="0.23622047244094491" top="0.19685039370078741" bottom="0.35433070866141736" header="0.31496062992125984" footer="0.31496062992125984"/>
  <pageSetup paperSize="9" scale="83"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163"/>
  <sheetViews>
    <sheetView topLeftCell="B47" workbookViewId="0">
      <selection activeCell="C58" sqref="C58:E64"/>
    </sheetView>
  </sheetViews>
  <sheetFormatPr defaultColWidth="9.109375" defaultRowHeight="24" customHeight="1" x14ac:dyDescent="0.25"/>
  <cols>
    <col min="1" max="1" width="0.5546875" style="1" hidden="1" customWidth="1"/>
    <col min="2" max="2" width="5.6640625" style="1" customWidth="1"/>
    <col min="3" max="3" width="24.109375" style="1" bestFit="1" customWidth="1"/>
    <col min="4" max="4" width="2" style="1" bestFit="1" customWidth="1"/>
    <col min="5" max="5" width="24.109375" style="1" bestFit="1" customWidth="1"/>
    <col min="6" max="6" width="5.6640625" style="1" customWidth="1"/>
    <col min="7" max="7" width="5.88671875" style="1" customWidth="1"/>
    <col min="8" max="8" width="5.6640625" style="1" customWidth="1"/>
    <col min="9" max="9" width="24.109375" style="1" bestFit="1" customWidth="1"/>
    <col min="10" max="10" width="2" style="1" bestFit="1" customWidth="1"/>
    <col min="11" max="11" width="24.109375" style="1" bestFit="1" customWidth="1"/>
    <col min="12" max="12" width="5.6640625" style="1" customWidth="1"/>
    <col min="13" max="16384" width="9.109375" style="1"/>
  </cols>
  <sheetData>
    <row r="1" spans="1:12" ht="24" customHeight="1" x14ac:dyDescent="0.25">
      <c r="C1" s="271" t="s">
        <v>95</v>
      </c>
      <c r="D1" s="271"/>
      <c r="E1" s="271"/>
      <c r="F1" s="271"/>
      <c r="G1" s="271"/>
      <c r="H1" s="271"/>
      <c r="I1" s="271"/>
      <c r="J1" s="271"/>
      <c r="K1" s="271"/>
    </row>
    <row r="2" spans="1:12" ht="16.5" customHeight="1" x14ac:dyDescent="0.25"/>
    <row r="3" spans="1:12" ht="21" customHeight="1" x14ac:dyDescent="0.25">
      <c r="A3" s="4"/>
      <c r="C3" s="2">
        <v>42615</v>
      </c>
      <c r="D3" s="2"/>
      <c r="E3" s="2">
        <v>42748</v>
      </c>
      <c r="F3" s="3"/>
      <c r="G3" s="3"/>
      <c r="H3" s="3"/>
      <c r="I3" s="2">
        <v>42622</v>
      </c>
      <c r="J3" s="2"/>
      <c r="K3" s="2">
        <v>42755</v>
      </c>
      <c r="L3" s="3"/>
    </row>
    <row r="4" spans="1:12" ht="21" customHeight="1" x14ac:dyDescent="0.25">
      <c r="A4" s="4"/>
      <c r="B4" s="4"/>
      <c r="C4" s="79" t="s">
        <v>30</v>
      </c>
      <c r="D4" s="5" t="s">
        <v>2</v>
      </c>
      <c r="E4" s="79" t="s">
        <v>24</v>
      </c>
      <c r="F4" s="5"/>
      <c r="G4" s="3"/>
      <c r="H4" s="5"/>
      <c r="I4" s="79" t="s">
        <v>24</v>
      </c>
      <c r="J4" s="5" t="s">
        <v>2</v>
      </c>
      <c r="K4" s="79" t="s">
        <v>85</v>
      </c>
      <c r="L4" s="5"/>
    </row>
    <row r="5" spans="1:12" ht="21" customHeight="1" x14ac:dyDescent="0.25">
      <c r="A5" s="4"/>
      <c r="B5" s="4"/>
      <c r="C5" s="79" t="s">
        <v>16</v>
      </c>
      <c r="D5" s="5" t="s">
        <v>2</v>
      </c>
      <c r="E5" s="79" t="s">
        <v>42</v>
      </c>
      <c r="F5" s="5"/>
      <c r="G5" s="3"/>
      <c r="H5" s="5"/>
      <c r="I5" s="79" t="s">
        <v>86</v>
      </c>
      <c r="J5" s="5" t="s">
        <v>2</v>
      </c>
      <c r="K5" s="79" t="s">
        <v>34</v>
      </c>
      <c r="L5" s="5"/>
    </row>
    <row r="6" spans="1:12" ht="21" customHeight="1" x14ac:dyDescent="0.25">
      <c r="A6" s="4"/>
      <c r="B6" s="4"/>
      <c r="C6" s="79" t="s">
        <v>50</v>
      </c>
      <c r="D6" s="5" t="s">
        <v>2</v>
      </c>
      <c r="E6" s="79" t="s">
        <v>86</v>
      </c>
      <c r="F6" s="5"/>
      <c r="G6" s="3"/>
      <c r="H6" s="5"/>
      <c r="I6" s="79" t="s">
        <v>23</v>
      </c>
      <c r="J6" s="5" t="s">
        <v>2</v>
      </c>
      <c r="K6" s="79" t="s">
        <v>50</v>
      </c>
      <c r="L6" s="5"/>
    </row>
    <row r="7" spans="1:12" ht="21" customHeight="1" x14ac:dyDescent="0.25">
      <c r="A7" s="4"/>
      <c r="B7" s="4"/>
      <c r="C7" s="79" t="s">
        <v>8</v>
      </c>
      <c r="D7" s="5" t="s">
        <v>2</v>
      </c>
      <c r="E7" s="79" t="s">
        <v>23</v>
      </c>
      <c r="F7" s="5"/>
      <c r="G7" s="3"/>
      <c r="H7" s="6"/>
      <c r="I7" s="79" t="s">
        <v>87</v>
      </c>
      <c r="J7" s="5" t="s">
        <v>2</v>
      </c>
      <c r="K7" s="79" t="s">
        <v>8</v>
      </c>
      <c r="L7" s="5"/>
    </row>
    <row r="8" spans="1:12" ht="21" customHeight="1" x14ac:dyDescent="0.25">
      <c r="B8" s="4"/>
      <c r="C8" s="79" t="s">
        <v>34</v>
      </c>
      <c r="D8" s="5" t="s">
        <v>2</v>
      </c>
      <c r="E8" s="79" t="s">
        <v>13</v>
      </c>
      <c r="F8" s="5"/>
      <c r="G8" s="3"/>
      <c r="H8" s="5"/>
      <c r="I8" s="79" t="s">
        <v>42</v>
      </c>
      <c r="J8" s="5" t="s">
        <v>2</v>
      </c>
      <c r="K8" s="79" t="s">
        <v>33</v>
      </c>
      <c r="L8" s="5"/>
    </row>
    <row r="9" spans="1:12" ht="21" customHeight="1" x14ac:dyDescent="0.25">
      <c r="B9" s="4"/>
      <c r="C9" s="79" t="s">
        <v>33</v>
      </c>
      <c r="D9" s="5" t="s">
        <v>2</v>
      </c>
      <c r="E9" s="79" t="s">
        <v>87</v>
      </c>
      <c r="F9" s="5"/>
      <c r="G9" s="3"/>
      <c r="H9" s="5"/>
      <c r="I9" s="79" t="s">
        <v>13</v>
      </c>
      <c r="J9" s="5" t="s">
        <v>2</v>
      </c>
      <c r="K9" s="79" t="s">
        <v>30</v>
      </c>
      <c r="L9" s="5"/>
    </row>
    <row r="10" spans="1:12" ht="21" customHeight="1" x14ac:dyDescent="0.25">
      <c r="B10" s="4"/>
      <c r="C10" s="79" t="s">
        <v>85</v>
      </c>
      <c r="D10" s="5" t="s">
        <v>2</v>
      </c>
      <c r="E10" s="79" t="s">
        <v>37</v>
      </c>
      <c r="F10" s="5"/>
      <c r="G10" s="3"/>
      <c r="H10" s="5"/>
      <c r="I10" s="79" t="s">
        <v>16</v>
      </c>
      <c r="J10" s="5" t="s">
        <v>2</v>
      </c>
      <c r="K10" s="79" t="s">
        <v>37</v>
      </c>
      <c r="L10" s="5"/>
    </row>
    <row r="11" spans="1:12" ht="21" customHeight="1" x14ac:dyDescent="0.25">
      <c r="A11" s="4"/>
      <c r="B11" s="7"/>
      <c r="C11" s="8"/>
      <c r="D11" s="8"/>
      <c r="E11" s="80"/>
      <c r="F11" s="8"/>
      <c r="G11" s="3"/>
      <c r="H11" s="8"/>
      <c r="I11" s="80"/>
      <c r="J11" s="8"/>
      <c r="K11" s="80"/>
      <c r="L11" s="8"/>
    </row>
    <row r="12" spans="1:12" ht="21" customHeight="1" x14ac:dyDescent="0.25">
      <c r="A12" s="4"/>
      <c r="C12" s="2">
        <v>42629</v>
      </c>
      <c r="D12" s="2"/>
      <c r="E12" s="2">
        <v>42762</v>
      </c>
      <c r="F12" s="3"/>
      <c r="G12" s="3"/>
      <c r="H12" s="3"/>
      <c r="I12" s="2">
        <v>42636</v>
      </c>
      <c r="J12" s="2"/>
      <c r="K12" s="2">
        <v>42769</v>
      </c>
      <c r="L12" s="3"/>
    </row>
    <row r="13" spans="1:12" ht="21" customHeight="1" x14ac:dyDescent="0.25">
      <c r="A13" s="4"/>
      <c r="B13" s="4"/>
      <c r="C13" s="79" t="s">
        <v>87</v>
      </c>
      <c r="D13" s="5" t="s">
        <v>2</v>
      </c>
      <c r="E13" s="79" t="s">
        <v>24</v>
      </c>
      <c r="F13" s="5"/>
      <c r="G13" s="3"/>
      <c r="H13" s="5"/>
      <c r="I13" s="79" t="s">
        <v>16</v>
      </c>
      <c r="J13" s="5" t="s">
        <v>2</v>
      </c>
      <c r="K13" s="79" t="s">
        <v>30</v>
      </c>
      <c r="L13" s="5"/>
    </row>
    <row r="14" spans="1:12" ht="21" customHeight="1" x14ac:dyDescent="0.25">
      <c r="A14" s="4"/>
      <c r="B14" s="4"/>
      <c r="C14" s="79" t="s">
        <v>85</v>
      </c>
      <c r="D14" s="5" t="s">
        <v>2</v>
      </c>
      <c r="E14" s="79" t="s">
        <v>86</v>
      </c>
      <c r="F14" s="5"/>
      <c r="G14" s="3"/>
      <c r="H14" s="5"/>
      <c r="I14" s="79" t="s">
        <v>86</v>
      </c>
      <c r="J14" s="5" t="s">
        <v>2</v>
      </c>
      <c r="K14" s="79" t="s">
        <v>8</v>
      </c>
      <c r="L14" s="5"/>
    </row>
    <row r="15" spans="1:12" ht="21" customHeight="1" x14ac:dyDescent="0.25">
      <c r="A15" s="4"/>
      <c r="B15" s="4"/>
      <c r="C15" s="79" t="s">
        <v>34</v>
      </c>
      <c r="D15" s="5" t="s">
        <v>2</v>
      </c>
      <c r="E15" s="79" t="s">
        <v>23</v>
      </c>
      <c r="F15" s="5"/>
      <c r="G15" s="3"/>
      <c r="H15" s="5"/>
      <c r="I15" s="79" t="s">
        <v>23</v>
      </c>
      <c r="J15" s="5" t="s">
        <v>2</v>
      </c>
      <c r="K15" s="79" t="s">
        <v>33</v>
      </c>
      <c r="L15" s="5"/>
    </row>
    <row r="16" spans="1:12" ht="21" customHeight="1" x14ac:dyDescent="0.25">
      <c r="A16" s="4"/>
      <c r="B16" s="4"/>
      <c r="C16" s="79" t="s">
        <v>8</v>
      </c>
      <c r="D16" s="5" t="s">
        <v>2</v>
      </c>
      <c r="E16" s="79" t="s">
        <v>16</v>
      </c>
      <c r="F16" s="5"/>
      <c r="G16" s="3"/>
      <c r="H16" s="6"/>
      <c r="I16" s="79" t="s">
        <v>24</v>
      </c>
      <c r="J16" s="5" t="s">
        <v>2</v>
      </c>
      <c r="K16" s="79" t="s">
        <v>34</v>
      </c>
      <c r="L16" s="5"/>
    </row>
    <row r="17" spans="1:12" ht="21" customHeight="1" x14ac:dyDescent="0.25">
      <c r="B17" s="4"/>
      <c r="C17" s="79" t="s">
        <v>33</v>
      </c>
      <c r="D17" s="5" t="s">
        <v>2</v>
      </c>
      <c r="E17" s="79" t="s">
        <v>13</v>
      </c>
      <c r="F17" s="5"/>
      <c r="G17" s="3"/>
      <c r="H17" s="5"/>
      <c r="I17" s="79" t="s">
        <v>13</v>
      </c>
      <c r="J17" s="5" t="s">
        <v>2</v>
      </c>
      <c r="K17" s="79" t="s">
        <v>87</v>
      </c>
      <c r="L17" s="5"/>
    </row>
    <row r="18" spans="1:12" ht="21" customHeight="1" x14ac:dyDescent="0.25">
      <c r="B18" s="4"/>
      <c r="C18" s="79" t="s">
        <v>50</v>
      </c>
      <c r="D18" s="5" t="s">
        <v>2</v>
      </c>
      <c r="E18" s="79" t="s">
        <v>42</v>
      </c>
      <c r="F18" s="5"/>
      <c r="G18" s="3"/>
      <c r="H18" s="5"/>
      <c r="I18" s="79" t="s">
        <v>42</v>
      </c>
      <c r="J18" s="5" t="s">
        <v>2</v>
      </c>
      <c r="K18" s="79" t="s">
        <v>85</v>
      </c>
      <c r="L18" s="5"/>
    </row>
    <row r="19" spans="1:12" ht="21" customHeight="1" x14ac:dyDescent="0.25">
      <c r="B19" s="4"/>
      <c r="C19" s="79" t="s">
        <v>30</v>
      </c>
      <c r="D19" s="5" t="s">
        <v>2</v>
      </c>
      <c r="E19" s="79" t="s">
        <v>37</v>
      </c>
      <c r="F19" s="5"/>
      <c r="G19" s="3"/>
      <c r="H19" s="5"/>
      <c r="I19" s="79" t="s">
        <v>50</v>
      </c>
      <c r="J19" s="5" t="s">
        <v>2</v>
      </c>
      <c r="K19" s="79" t="s">
        <v>37</v>
      </c>
      <c r="L19" s="5"/>
    </row>
    <row r="20" spans="1:12" ht="21" customHeight="1" x14ac:dyDescent="0.25">
      <c r="A20" s="4"/>
      <c r="B20" s="7"/>
      <c r="C20" s="8"/>
      <c r="D20" s="8"/>
      <c r="E20" s="80"/>
      <c r="F20" s="8"/>
      <c r="G20" s="3"/>
      <c r="H20" s="8"/>
      <c r="I20" s="80"/>
      <c r="J20" s="8"/>
      <c r="K20" s="80"/>
      <c r="L20" s="8"/>
    </row>
    <row r="21" spans="1:12" ht="21" customHeight="1" x14ac:dyDescent="0.25">
      <c r="A21" s="4"/>
      <c r="C21" s="2">
        <v>42643</v>
      </c>
      <c r="D21" s="2"/>
      <c r="E21" s="2">
        <v>42790</v>
      </c>
      <c r="F21" s="3"/>
      <c r="G21" s="3"/>
      <c r="H21" s="3"/>
      <c r="I21" s="2">
        <v>42664</v>
      </c>
      <c r="J21" s="2"/>
      <c r="K21" s="2">
        <v>42797</v>
      </c>
      <c r="L21" s="3"/>
    </row>
    <row r="22" spans="1:12" ht="21" customHeight="1" x14ac:dyDescent="0.25">
      <c r="A22" s="4"/>
      <c r="B22" s="4"/>
      <c r="C22" s="79" t="s">
        <v>30</v>
      </c>
      <c r="D22" s="5" t="s">
        <v>2</v>
      </c>
      <c r="E22" s="79" t="s">
        <v>42</v>
      </c>
      <c r="F22" s="5"/>
      <c r="G22" s="3"/>
      <c r="H22" s="5"/>
      <c r="I22" s="79" t="s">
        <v>24</v>
      </c>
      <c r="J22" s="5" t="s">
        <v>2</v>
      </c>
      <c r="K22" s="79" t="s">
        <v>33</v>
      </c>
      <c r="L22" s="5"/>
    </row>
    <row r="23" spans="1:12" ht="21" customHeight="1" x14ac:dyDescent="0.25">
      <c r="A23" s="4"/>
      <c r="B23" s="4"/>
      <c r="C23" s="79" t="s">
        <v>85</v>
      </c>
      <c r="D23" s="5" t="s">
        <v>2</v>
      </c>
      <c r="E23" s="79" t="s">
        <v>16</v>
      </c>
      <c r="F23" s="5"/>
      <c r="G23" s="3"/>
      <c r="H23" s="5"/>
      <c r="I23" s="79" t="s">
        <v>23</v>
      </c>
      <c r="J23" s="5" t="s">
        <v>2</v>
      </c>
      <c r="K23" s="79" t="s">
        <v>86</v>
      </c>
      <c r="L23" s="5"/>
    </row>
    <row r="24" spans="1:12" ht="21" customHeight="1" x14ac:dyDescent="0.25">
      <c r="A24" s="4"/>
      <c r="B24" s="4"/>
      <c r="C24" s="79" t="s">
        <v>86</v>
      </c>
      <c r="D24" s="5" t="s">
        <v>2</v>
      </c>
      <c r="E24" s="79" t="s">
        <v>24</v>
      </c>
      <c r="F24" s="5"/>
      <c r="G24" s="3"/>
      <c r="H24" s="5"/>
      <c r="I24" s="79" t="s">
        <v>13</v>
      </c>
      <c r="J24" s="5" t="s">
        <v>2</v>
      </c>
      <c r="K24" s="79" t="s">
        <v>8</v>
      </c>
      <c r="L24" s="5"/>
    </row>
    <row r="25" spans="1:12" ht="21" customHeight="1" x14ac:dyDescent="0.25">
      <c r="A25" s="4"/>
      <c r="B25" s="4"/>
      <c r="C25" s="79" t="s">
        <v>87</v>
      </c>
      <c r="D25" s="5" t="s">
        <v>2</v>
      </c>
      <c r="E25" s="79" t="s">
        <v>23</v>
      </c>
      <c r="F25" s="5"/>
      <c r="G25" s="3"/>
      <c r="H25" s="5"/>
      <c r="I25" s="79" t="s">
        <v>50</v>
      </c>
      <c r="J25" s="5" t="s">
        <v>2</v>
      </c>
      <c r="K25" s="79" t="s">
        <v>85</v>
      </c>
      <c r="L25" s="5"/>
    </row>
    <row r="26" spans="1:12" ht="21" customHeight="1" x14ac:dyDescent="0.25">
      <c r="A26" s="7"/>
      <c r="B26" s="4"/>
      <c r="C26" s="79" t="s">
        <v>33</v>
      </c>
      <c r="D26" s="5" t="s">
        <v>2</v>
      </c>
      <c r="E26" s="79" t="s">
        <v>50</v>
      </c>
      <c r="F26" s="5"/>
      <c r="G26" s="3"/>
      <c r="H26" s="6"/>
      <c r="I26" s="79" t="s">
        <v>16</v>
      </c>
      <c r="J26" s="5" t="s">
        <v>2</v>
      </c>
      <c r="K26" s="79" t="s">
        <v>87</v>
      </c>
      <c r="L26" s="5"/>
    </row>
    <row r="27" spans="1:12" ht="21" customHeight="1" x14ac:dyDescent="0.25">
      <c r="B27" s="4"/>
      <c r="C27" s="79" t="s">
        <v>8</v>
      </c>
      <c r="D27" s="5" t="s">
        <v>2</v>
      </c>
      <c r="E27" s="79" t="s">
        <v>34</v>
      </c>
      <c r="F27" s="5"/>
      <c r="G27" s="3"/>
      <c r="H27" s="5"/>
      <c r="I27" s="79" t="s">
        <v>34</v>
      </c>
      <c r="J27" s="5" t="s">
        <v>2</v>
      </c>
      <c r="K27" s="79" t="s">
        <v>30</v>
      </c>
      <c r="L27" s="5"/>
    </row>
    <row r="28" spans="1:12" ht="21" customHeight="1" x14ac:dyDescent="0.25">
      <c r="B28" s="4"/>
      <c r="C28" s="79" t="s">
        <v>13</v>
      </c>
      <c r="D28" s="5" t="s">
        <v>2</v>
      </c>
      <c r="E28" s="79" t="s">
        <v>37</v>
      </c>
      <c r="F28" s="5"/>
      <c r="G28" s="3"/>
      <c r="H28" s="5"/>
      <c r="I28" s="79" t="s">
        <v>42</v>
      </c>
      <c r="J28" s="5" t="s">
        <v>2</v>
      </c>
      <c r="K28" s="79" t="s">
        <v>37</v>
      </c>
      <c r="L28" s="5"/>
    </row>
    <row r="29" spans="1:12" ht="21" customHeight="1" x14ac:dyDescent="0.25">
      <c r="A29" s="4"/>
      <c r="B29" s="7"/>
      <c r="C29" s="8"/>
      <c r="D29" s="8"/>
      <c r="E29" s="80"/>
      <c r="F29" s="8"/>
      <c r="G29" s="3"/>
      <c r="H29" s="8"/>
      <c r="I29" s="80"/>
      <c r="J29" s="8"/>
      <c r="K29" s="80"/>
      <c r="L29" s="8"/>
    </row>
    <row r="30" spans="1:12" ht="21" customHeight="1" x14ac:dyDescent="0.25">
      <c r="A30" s="4"/>
      <c r="C30" s="2">
        <v>42671</v>
      </c>
      <c r="D30" s="2"/>
      <c r="E30" s="2">
        <v>42804</v>
      </c>
      <c r="F30" s="3"/>
      <c r="G30" s="3"/>
      <c r="H30" s="3"/>
      <c r="I30" s="2">
        <v>42678</v>
      </c>
      <c r="J30" s="2"/>
      <c r="K30" s="2">
        <v>42811</v>
      </c>
      <c r="L30" s="3"/>
    </row>
    <row r="31" spans="1:12" ht="21" customHeight="1" x14ac:dyDescent="0.25">
      <c r="A31" s="4"/>
      <c r="B31" s="4"/>
      <c r="C31" s="79" t="s">
        <v>33</v>
      </c>
      <c r="D31" s="5" t="s">
        <v>2</v>
      </c>
      <c r="E31" s="79" t="s">
        <v>34</v>
      </c>
      <c r="F31" s="5"/>
      <c r="G31" s="3"/>
      <c r="H31" s="5"/>
      <c r="I31" s="79" t="s">
        <v>16</v>
      </c>
      <c r="J31" s="5" t="s">
        <v>2</v>
      </c>
      <c r="K31" s="79" t="s">
        <v>24</v>
      </c>
      <c r="L31" s="5"/>
    </row>
    <row r="32" spans="1:12" ht="21" customHeight="1" x14ac:dyDescent="0.25">
      <c r="A32" s="4"/>
      <c r="B32" s="4"/>
      <c r="C32" s="79" t="s">
        <v>24</v>
      </c>
      <c r="D32" s="5" t="s">
        <v>2</v>
      </c>
      <c r="E32" s="79" t="s">
        <v>23</v>
      </c>
      <c r="F32" s="5"/>
      <c r="G32" s="3"/>
      <c r="H32" s="5"/>
      <c r="I32" s="79" t="s">
        <v>86</v>
      </c>
      <c r="J32" s="5" t="s">
        <v>2</v>
      </c>
      <c r="K32" s="79" t="s">
        <v>42</v>
      </c>
      <c r="L32" s="5"/>
    </row>
    <row r="33" spans="1:12" ht="21" customHeight="1" x14ac:dyDescent="0.25">
      <c r="A33" s="4"/>
      <c r="B33" s="4"/>
      <c r="C33" s="79" t="s">
        <v>30</v>
      </c>
      <c r="D33" s="5" t="s">
        <v>2</v>
      </c>
      <c r="E33" s="79" t="s">
        <v>86</v>
      </c>
      <c r="F33" s="5"/>
      <c r="G33" s="3"/>
      <c r="H33" s="5"/>
      <c r="I33" s="79" t="s">
        <v>85</v>
      </c>
      <c r="J33" s="5" t="s">
        <v>2</v>
      </c>
      <c r="K33" s="79" t="s">
        <v>23</v>
      </c>
      <c r="L33" s="5"/>
    </row>
    <row r="34" spans="1:12" ht="21" customHeight="1" x14ac:dyDescent="0.25">
      <c r="A34" s="4"/>
      <c r="B34" s="4"/>
      <c r="C34" s="79" t="s">
        <v>42</v>
      </c>
      <c r="D34" s="5" t="s">
        <v>2</v>
      </c>
      <c r="E34" s="79" t="s">
        <v>13</v>
      </c>
      <c r="F34" s="5"/>
      <c r="G34" s="3"/>
      <c r="H34" s="5"/>
      <c r="I34" s="79" t="s">
        <v>13</v>
      </c>
      <c r="J34" s="5" t="s">
        <v>2</v>
      </c>
      <c r="K34" s="79" t="s">
        <v>50</v>
      </c>
      <c r="L34" s="5"/>
    </row>
    <row r="35" spans="1:12" ht="21" customHeight="1" x14ac:dyDescent="0.25">
      <c r="A35" s="4"/>
      <c r="B35" s="4"/>
      <c r="C35" s="79" t="s">
        <v>8</v>
      </c>
      <c r="D35" s="5" t="s">
        <v>2</v>
      </c>
      <c r="E35" s="79" t="s">
        <v>85</v>
      </c>
      <c r="F35" s="5"/>
      <c r="G35" s="3"/>
      <c r="H35" s="5"/>
      <c r="I35" s="79" t="s">
        <v>87</v>
      </c>
      <c r="J35" s="5" t="s">
        <v>2</v>
      </c>
      <c r="K35" s="79" t="s">
        <v>30</v>
      </c>
      <c r="L35" s="5"/>
    </row>
    <row r="36" spans="1:12" ht="21" customHeight="1" x14ac:dyDescent="0.25">
      <c r="B36" s="4"/>
      <c r="C36" s="79" t="s">
        <v>50</v>
      </c>
      <c r="D36" s="5" t="s">
        <v>2</v>
      </c>
      <c r="E36" s="79" t="s">
        <v>16</v>
      </c>
      <c r="F36" s="5"/>
      <c r="G36" s="3"/>
      <c r="H36" s="5"/>
      <c r="I36" s="79" t="s">
        <v>8</v>
      </c>
      <c r="J36" s="5" t="s">
        <v>2</v>
      </c>
      <c r="K36" s="79" t="s">
        <v>33</v>
      </c>
      <c r="L36" s="5"/>
    </row>
    <row r="37" spans="1:12" ht="21" customHeight="1" x14ac:dyDescent="0.25">
      <c r="B37" s="4"/>
      <c r="C37" s="79" t="s">
        <v>87</v>
      </c>
      <c r="D37" s="5" t="s">
        <v>2</v>
      </c>
      <c r="E37" s="79" t="s">
        <v>37</v>
      </c>
      <c r="F37" s="5"/>
      <c r="G37" s="3"/>
      <c r="H37" s="5"/>
      <c r="I37" s="79" t="s">
        <v>34</v>
      </c>
      <c r="J37" s="5" t="s">
        <v>2</v>
      </c>
      <c r="K37" s="79" t="s">
        <v>37</v>
      </c>
      <c r="L37" s="5"/>
    </row>
    <row r="38" spans="1:12" ht="21" customHeight="1" x14ac:dyDescent="0.25">
      <c r="A38" s="4"/>
      <c r="B38" s="7"/>
      <c r="C38" s="8"/>
      <c r="D38" s="8"/>
      <c r="E38" s="80"/>
      <c r="F38" s="8"/>
      <c r="G38" s="3"/>
      <c r="H38" s="8"/>
      <c r="I38" s="80"/>
      <c r="J38" s="8"/>
      <c r="K38" s="80"/>
      <c r="L38" s="8"/>
    </row>
    <row r="39" spans="1:12" ht="21" customHeight="1" x14ac:dyDescent="0.25">
      <c r="A39" s="9"/>
      <c r="C39" s="2">
        <v>42699</v>
      </c>
      <c r="D39" s="2"/>
      <c r="E39" s="2">
        <v>42818</v>
      </c>
      <c r="F39" s="3"/>
      <c r="G39" s="3"/>
      <c r="H39" s="3"/>
      <c r="I39" s="2">
        <v>42706</v>
      </c>
      <c r="J39" s="2"/>
      <c r="K39" s="2">
        <v>42825</v>
      </c>
      <c r="L39" s="3"/>
    </row>
    <row r="40" spans="1:12" ht="21" customHeight="1" x14ac:dyDescent="0.25">
      <c r="A40" s="4"/>
      <c r="B40" s="4"/>
      <c r="C40" s="79" t="s">
        <v>50</v>
      </c>
      <c r="D40" s="5" t="s">
        <v>2</v>
      </c>
      <c r="E40" s="79" t="s">
        <v>8</v>
      </c>
      <c r="F40" s="5"/>
      <c r="G40" s="3"/>
      <c r="H40" s="5"/>
      <c r="I40" s="79" t="s">
        <v>86</v>
      </c>
      <c r="J40" s="5" t="s">
        <v>2</v>
      </c>
      <c r="K40" s="79" t="s">
        <v>16</v>
      </c>
      <c r="L40" s="5"/>
    </row>
    <row r="41" spans="1:12" ht="21" customHeight="1" x14ac:dyDescent="0.25">
      <c r="A41" s="4"/>
      <c r="B41" s="9"/>
      <c r="C41" s="79" t="s">
        <v>42</v>
      </c>
      <c r="D41" s="5" t="s">
        <v>2</v>
      </c>
      <c r="E41" s="79" t="s">
        <v>87</v>
      </c>
      <c r="F41" s="5"/>
      <c r="G41" s="3"/>
      <c r="H41" s="5"/>
      <c r="I41" s="79" t="s">
        <v>50</v>
      </c>
      <c r="J41" s="5" t="s">
        <v>2</v>
      </c>
      <c r="K41" s="79" t="s">
        <v>24</v>
      </c>
      <c r="L41" s="5"/>
    </row>
    <row r="42" spans="1:12" ht="21" customHeight="1" x14ac:dyDescent="0.25">
      <c r="A42" s="4"/>
      <c r="B42" s="4"/>
      <c r="C42" s="79" t="s">
        <v>16</v>
      </c>
      <c r="D42" s="5" t="s">
        <v>2</v>
      </c>
      <c r="E42" s="79" t="s">
        <v>34</v>
      </c>
      <c r="F42" s="5"/>
      <c r="G42" s="3"/>
      <c r="H42" s="5"/>
      <c r="I42" s="79" t="s">
        <v>23</v>
      </c>
      <c r="J42" s="5" t="s">
        <v>2</v>
      </c>
      <c r="K42" s="79" t="s">
        <v>13</v>
      </c>
      <c r="L42" s="5"/>
    </row>
    <row r="43" spans="1:12" ht="21" customHeight="1" x14ac:dyDescent="0.25">
      <c r="A43" s="4"/>
      <c r="B43" s="4"/>
      <c r="C43" s="79" t="s">
        <v>33</v>
      </c>
      <c r="D43" s="5" t="s">
        <v>2</v>
      </c>
      <c r="E43" s="79" t="s">
        <v>85</v>
      </c>
      <c r="F43" s="5"/>
      <c r="G43" s="3"/>
      <c r="H43" s="5"/>
      <c r="I43" s="79" t="s">
        <v>30</v>
      </c>
      <c r="J43" s="5" t="s">
        <v>2</v>
      </c>
      <c r="K43" s="79" t="s">
        <v>33</v>
      </c>
      <c r="L43" s="5"/>
    </row>
    <row r="44" spans="1:12" ht="21" customHeight="1" x14ac:dyDescent="0.25">
      <c r="A44" s="4"/>
      <c r="B44" s="4"/>
      <c r="C44" s="79" t="s">
        <v>13</v>
      </c>
      <c r="D44" s="5" t="s">
        <v>2</v>
      </c>
      <c r="E44" s="79" t="s">
        <v>86</v>
      </c>
      <c r="F44" s="5"/>
      <c r="G44" s="3"/>
      <c r="H44" s="5"/>
      <c r="I44" s="79" t="s">
        <v>34</v>
      </c>
      <c r="J44" s="5" t="s">
        <v>2</v>
      </c>
      <c r="K44" s="79" t="s">
        <v>42</v>
      </c>
      <c r="L44" s="5"/>
    </row>
    <row r="45" spans="1:12" ht="21" customHeight="1" x14ac:dyDescent="0.25">
      <c r="B45" s="4"/>
      <c r="C45" s="79" t="s">
        <v>23</v>
      </c>
      <c r="D45" s="5" t="s">
        <v>2</v>
      </c>
      <c r="E45" s="79" t="s">
        <v>30</v>
      </c>
      <c r="F45" s="5"/>
      <c r="G45" s="3"/>
      <c r="H45" s="5"/>
      <c r="I45" s="79" t="s">
        <v>85</v>
      </c>
      <c r="J45" s="5" t="s">
        <v>2</v>
      </c>
      <c r="K45" s="79" t="s">
        <v>87</v>
      </c>
      <c r="L45" s="5"/>
    </row>
    <row r="46" spans="1:12" ht="21" customHeight="1" x14ac:dyDescent="0.25">
      <c r="B46" s="4"/>
      <c r="C46" s="79" t="s">
        <v>24</v>
      </c>
      <c r="D46" s="5" t="s">
        <v>2</v>
      </c>
      <c r="E46" s="79" t="s">
        <v>37</v>
      </c>
      <c r="F46" s="5"/>
      <c r="G46" s="3"/>
      <c r="H46" s="5"/>
      <c r="I46" s="79" t="s">
        <v>8</v>
      </c>
      <c r="J46" s="5" t="s">
        <v>2</v>
      </c>
      <c r="K46" s="79" t="s">
        <v>37</v>
      </c>
      <c r="L46" s="5"/>
    </row>
    <row r="47" spans="1:12" ht="21" customHeight="1" x14ac:dyDescent="0.25">
      <c r="A47" s="4"/>
      <c r="B47" s="7"/>
      <c r="C47" s="8"/>
      <c r="D47" s="8"/>
      <c r="E47" s="80"/>
      <c r="F47" s="8"/>
      <c r="G47" s="3"/>
      <c r="H47" s="8"/>
      <c r="I47" s="80"/>
      <c r="J47" s="8"/>
      <c r="K47" s="80"/>
      <c r="L47" s="8"/>
    </row>
    <row r="48" spans="1:12" ht="21" customHeight="1" x14ac:dyDescent="0.25">
      <c r="A48" s="4"/>
      <c r="C48" s="2">
        <v>42713</v>
      </c>
      <c r="D48" s="2"/>
      <c r="E48" s="2">
        <v>42832</v>
      </c>
      <c r="F48" s="3"/>
      <c r="G48" s="3"/>
      <c r="H48" s="3"/>
      <c r="I48" s="2">
        <v>42720</v>
      </c>
      <c r="J48" s="2"/>
      <c r="K48" s="2">
        <v>42839</v>
      </c>
      <c r="L48" s="3"/>
    </row>
    <row r="49" spans="1:12" ht="21" customHeight="1" x14ac:dyDescent="0.25">
      <c r="A49" s="4"/>
      <c r="B49" s="4"/>
      <c r="C49" s="79" t="s">
        <v>8</v>
      </c>
      <c r="D49" s="5" t="s">
        <v>2</v>
      </c>
      <c r="E49" s="79" t="s">
        <v>30</v>
      </c>
      <c r="F49" s="5"/>
      <c r="G49" s="3"/>
      <c r="H49" s="6"/>
      <c r="I49" s="79" t="s">
        <v>24</v>
      </c>
      <c r="J49" s="5" t="s">
        <v>2</v>
      </c>
      <c r="K49" s="79" t="s">
        <v>8</v>
      </c>
      <c r="L49" s="5"/>
    </row>
    <row r="50" spans="1:12" ht="21" customHeight="1" x14ac:dyDescent="0.25">
      <c r="A50" s="4"/>
      <c r="B50" s="4"/>
      <c r="C50" s="79" t="s">
        <v>42</v>
      </c>
      <c r="D50" s="5" t="s">
        <v>2</v>
      </c>
      <c r="E50" s="79" t="s">
        <v>24</v>
      </c>
      <c r="F50" s="5"/>
      <c r="G50" s="3"/>
      <c r="H50" s="5"/>
      <c r="I50" s="79" t="s">
        <v>23</v>
      </c>
      <c r="J50" s="5" t="s">
        <v>2</v>
      </c>
      <c r="K50" s="79" t="s">
        <v>42</v>
      </c>
      <c r="L50" s="5"/>
    </row>
    <row r="51" spans="1:12" ht="21" customHeight="1" x14ac:dyDescent="0.25">
      <c r="A51" s="16"/>
      <c r="B51" s="4"/>
      <c r="C51" s="79" t="s">
        <v>33</v>
      </c>
      <c r="D51" s="5" t="s">
        <v>2</v>
      </c>
      <c r="E51" s="79" t="s">
        <v>86</v>
      </c>
      <c r="F51" s="5"/>
      <c r="G51" s="3"/>
      <c r="H51" s="5"/>
      <c r="I51" s="79" t="s">
        <v>16</v>
      </c>
      <c r="J51" s="5" t="s">
        <v>2</v>
      </c>
      <c r="K51" s="79" t="s">
        <v>33</v>
      </c>
      <c r="L51" s="5"/>
    </row>
    <row r="52" spans="1:12" ht="21" customHeight="1" x14ac:dyDescent="0.25">
      <c r="A52" s="16"/>
      <c r="B52" s="4"/>
      <c r="C52" s="79" t="s">
        <v>34</v>
      </c>
      <c r="D52" s="5" t="s">
        <v>2</v>
      </c>
      <c r="E52" s="79" t="s">
        <v>85</v>
      </c>
      <c r="F52" s="5"/>
      <c r="G52" s="3"/>
      <c r="H52" s="5"/>
      <c r="I52" s="79" t="s">
        <v>87</v>
      </c>
      <c r="J52" s="5" t="s">
        <v>2</v>
      </c>
      <c r="K52" s="79" t="s">
        <v>34</v>
      </c>
      <c r="L52" s="5"/>
    </row>
    <row r="53" spans="1:12" ht="21" customHeight="1" x14ac:dyDescent="0.25">
      <c r="B53" s="4"/>
      <c r="C53" s="79" t="s">
        <v>13</v>
      </c>
      <c r="D53" s="5" t="s">
        <v>2</v>
      </c>
      <c r="E53" s="79" t="s">
        <v>16</v>
      </c>
      <c r="F53" s="5"/>
      <c r="G53" s="3"/>
      <c r="H53" s="5"/>
      <c r="I53" s="79" t="s">
        <v>85</v>
      </c>
      <c r="J53" s="5" t="s">
        <v>2</v>
      </c>
      <c r="K53" s="79" t="s">
        <v>13</v>
      </c>
      <c r="L53" s="5"/>
    </row>
    <row r="54" spans="1:12" ht="21" customHeight="1" x14ac:dyDescent="0.25">
      <c r="B54" s="4"/>
      <c r="C54" s="79" t="s">
        <v>87</v>
      </c>
      <c r="D54" s="5" t="s">
        <v>2</v>
      </c>
      <c r="E54" s="79" t="s">
        <v>50</v>
      </c>
      <c r="F54" s="5"/>
      <c r="G54" s="3"/>
      <c r="H54" s="5"/>
      <c r="I54" s="79" t="s">
        <v>30</v>
      </c>
      <c r="J54" s="5" t="s">
        <v>2</v>
      </c>
      <c r="K54" s="79" t="s">
        <v>50</v>
      </c>
      <c r="L54" s="5"/>
    </row>
    <row r="55" spans="1:12" ht="21" customHeight="1" x14ac:dyDescent="0.25">
      <c r="A55" s="16"/>
      <c r="B55" s="4"/>
      <c r="C55" s="79" t="s">
        <v>23</v>
      </c>
      <c r="D55" s="5" t="s">
        <v>2</v>
      </c>
      <c r="E55" s="79" t="s">
        <v>37</v>
      </c>
      <c r="F55" s="5"/>
      <c r="G55" s="3"/>
      <c r="H55" s="5"/>
      <c r="I55" s="79" t="s">
        <v>86</v>
      </c>
      <c r="J55" s="5" t="s">
        <v>2</v>
      </c>
      <c r="K55" s="79" t="s">
        <v>37</v>
      </c>
      <c r="L55" s="5"/>
    </row>
    <row r="56" spans="1:12" ht="21" customHeight="1" x14ac:dyDescent="0.25">
      <c r="A56" s="17"/>
      <c r="B56" s="7"/>
      <c r="C56" s="8"/>
      <c r="D56" s="8"/>
      <c r="E56" s="80"/>
      <c r="F56" s="8"/>
      <c r="G56" s="3"/>
      <c r="H56" s="8"/>
      <c r="I56" s="80"/>
      <c r="J56" s="8"/>
      <c r="K56" s="80"/>
      <c r="L56" s="8"/>
    </row>
    <row r="57" spans="1:12" ht="21" customHeight="1" x14ac:dyDescent="0.25">
      <c r="A57" s="7"/>
      <c r="C57" s="2">
        <v>42727</v>
      </c>
      <c r="D57" s="2"/>
      <c r="E57" s="2">
        <v>42846</v>
      </c>
      <c r="F57" s="3"/>
      <c r="G57" s="3"/>
      <c r="H57" s="3"/>
      <c r="I57" s="2"/>
      <c r="J57" s="2"/>
      <c r="K57" s="10"/>
      <c r="L57" s="3"/>
    </row>
    <row r="58" spans="1:12" ht="21" customHeight="1" x14ac:dyDescent="0.25">
      <c r="A58" s="7"/>
      <c r="B58" s="4"/>
      <c r="C58" s="79" t="s">
        <v>13</v>
      </c>
      <c r="D58" s="5" t="s">
        <v>2</v>
      </c>
      <c r="E58" s="79" t="s">
        <v>24</v>
      </c>
      <c r="F58" s="5"/>
      <c r="G58" s="3"/>
      <c r="H58" s="8"/>
      <c r="I58" s="8"/>
      <c r="J58" s="8"/>
      <c r="K58" s="8"/>
      <c r="L58" s="8"/>
    </row>
    <row r="59" spans="1:12" ht="21" customHeight="1" x14ac:dyDescent="0.25">
      <c r="A59" s="7"/>
      <c r="B59" s="4"/>
      <c r="C59" s="79" t="s">
        <v>85</v>
      </c>
      <c r="D59" s="5" t="s">
        <v>2</v>
      </c>
      <c r="E59" s="79" t="s">
        <v>30</v>
      </c>
      <c r="F59" s="5"/>
      <c r="G59" s="3"/>
      <c r="H59" s="8"/>
      <c r="I59" s="8"/>
      <c r="J59" s="8"/>
      <c r="K59" s="8"/>
      <c r="L59" s="8"/>
    </row>
    <row r="60" spans="1:12" ht="21" customHeight="1" x14ac:dyDescent="0.25">
      <c r="A60" s="7"/>
      <c r="B60" s="4"/>
      <c r="C60" s="79" t="s">
        <v>16</v>
      </c>
      <c r="D60" s="5" t="s">
        <v>2</v>
      </c>
      <c r="E60" s="79" t="s">
        <v>23</v>
      </c>
      <c r="F60" s="5"/>
      <c r="G60" s="3"/>
      <c r="H60" s="8"/>
      <c r="I60" s="8"/>
      <c r="J60" s="8"/>
      <c r="K60" s="8"/>
      <c r="L60" s="8"/>
    </row>
    <row r="61" spans="1:12" ht="21" customHeight="1" x14ac:dyDescent="0.25">
      <c r="A61" s="7"/>
      <c r="B61" s="4"/>
      <c r="C61" s="79" t="s">
        <v>8</v>
      </c>
      <c r="D61" s="5" t="s">
        <v>2</v>
      </c>
      <c r="E61" s="79" t="s">
        <v>42</v>
      </c>
      <c r="F61" s="5"/>
      <c r="G61" s="3"/>
      <c r="H61" s="8"/>
      <c r="I61" s="8"/>
      <c r="J61" s="8"/>
      <c r="K61" s="8"/>
      <c r="L61" s="8"/>
    </row>
    <row r="62" spans="1:12" ht="21" customHeight="1" x14ac:dyDescent="0.25">
      <c r="A62" s="7"/>
      <c r="B62" s="4"/>
      <c r="C62" s="79" t="s">
        <v>50</v>
      </c>
      <c r="D62" s="5" t="s">
        <v>2</v>
      </c>
      <c r="E62" s="79" t="s">
        <v>34</v>
      </c>
      <c r="F62" s="5"/>
      <c r="G62" s="3"/>
      <c r="H62" s="8"/>
      <c r="I62" s="8"/>
      <c r="J62" s="8"/>
      <c r="K62" s="8"/>
      <c r="L62" s="8"/>
    </row>
    <row r="63" spans="1:12" ht="21" customHeight="1" x14ac:dyDescent="0.25">
      <c r="A63" s="7"/>
      <c r="B63" s="4"/>
      <c r="C63" s="79" t="s">
        <v>86</v>
      </c>
      <c r="D63" s="5" t="s">
        <v>2</v>
      </c>
      <c r="E63" s="79" t="s">
        <v>87</v>
      </c>
      <c r="F63" s="5"/>
      <c r="G63" s="3"/>
      <c r="H63" s="8"/>
      <c r="I63" s="8"/>
      <c r="J63" s="8"/>
      <c r="K63" s="8"/>
      <c r="L63" s="8"/>
    </row>
    <row r="64" spans="1:12" ht="21" customHeight="1" x14ac:dyDescent="0.25">
      <c r="A64" s="7"/>
      <c r="B64" s="4"/>
      <c r="C64" s="79" t="s">
        <v>33</v>
      </c>
      <c r="D64" s="5" t="s">
        <v>2</v>
      </c>
      <c r="E64" s="79" t="s">
        <v>37</v>
      </c>
      <c r="F64" s="5"/>
      <c r="G64" s="3"/>
      <c r="H64" s="8"/>
      <c r="I64" s="8"/>
      <c r="J64" s="8"/>
      <c r="K64" s="8"/>
      <c r="L64" s="8"/>
    </row>
    <row r="65" spans="1:12" ht="21" customHeight="1" x14ac:dyDescent="0.25">
      <c r="A65" s="7"/>
      <c r="B65" s="13"/>
      <c r="C65" s="8"/>
      <c r="D65" s="8"/>
      <c r="E65" s="8"/>
      <c r="F65" s="8"/>
      <c r="G65" s="8"/>
      <c r="H65" s="8"/>
      <c r="I65" s="8"/>
      <c r="J65" s="8"/>
      <c r="K65" s="8"/>
      <c r="L65" s="8"/>
    </row>
    <row r="66" spans="1:12" ht="21" customHeight="1" x14ac:dyDescent="0.25">
      <c r="A66" s="7"/>
      <c r="B66" s="13"/>
      <c r="C66" s="8"/>
      <c r="D66" s="8"/>
      <c r="E66" s="8"/>
      <c r="F66" s="8"/>
      <c r="G66" s="8"/>
      <c r="H66" s="8"/>
      <c r="I66" s="8"/>
      <c r="J66" s="8"/>
      <c r="K66" s="8"/>
      <c r="L66" s="8"/>
    </row>
    <row r="67" spans="1:12" ht="21" customHeight="1" x14ac:dyDescent="0.25">
      <c r="A67" s="7"/>
      <c r="B67" s="13"/>
      <c r="C67" s="8"/>
      <c r="D67" s="8"/>
      <c r="E67" s="8"/>
      <c r="F67" s="8"/>
      <c r="G67" s="8"/>
      <c r="H67" s="8"/>
      <c r="I67" s="8"/>
      <c r="J67" s="8"/>
      <c r="K67" s="8"/>
      <c r="L67" s="8"/>
    </row>
    <row r="68" spans="1:12" ht="21" customHeight="1" x14ac:dyDescent="0.25">
      <c r="A68" s="7"/>
      <c r="B68" s="13"/>
      <c r="C68" s="8"/>
      <c r="D68" s="8"/>
      <c r="E68" s="8"/>
      <c r="F68" s="8"/>
      <c r="G68" s="8"/>
      <c r="H68" s="8"/>
      <c r="I68" s="8"/>
      <c r="J68" s="8"/>
      <c r="K68" s="8"/>
      <c r="L68" s="8"/>
    </row>
    <row r="69" spans="1:12" ht="21" customHeight="1" x14ac:dyDescent="0.25">
      <c r="A69" s="7"/>
      <c r="B69" s="13"/>
      <c r="C69" s="8"/>
      <c r="D69" s="8"/>
      <c r="E69" s="8"/>
      <c r="F69" s="8"/>
      <c r="G69" s="8"/>
      <c r="H69" s="8"/>
      <c r="I69" s="8"/>
      <c r="J69" s="8"/>
      <c r="K69" s="8"/>
      <c r="L69" s="8"/>
    </row>
    <row r="70" spans="1:12" ht="21" customHeight="1" x14ac:dyDescent="0.25">
      <c r="A70" s="7"/>
      <c r="B70" s="13"/>
      <c r="C70" s="8"/>
      <c r="D70" s="8"/>
      <c r="E70" s="8"/>
      <c r="F70" s="8"/>
      <c r="G70" s="8"/>
      <c r="H70" s="8"/>
      <c r="I70" s="8"/>
      <c r="J70" s="8"/>
      <c r="K70" s="8"/>
      <c r="L70" s="8"/>
    </row>
    <row r="71" spans="1:12" ht="21" customHeight="1" x14ac:dyDescent="0.25">
      <c r="A71" s="7"/>
      <c r="B71" s="13"/>
      <c r="C71" s="8"/>
      <c r="D71" s="8"/>
      <c r="E71" s="8"/>
      <c r="F71" s="8"/>
      <c r="G71" s="8"/>
      <c r="H71" s="8"/>
      <c r="I71" s="8"/>
      <c r="J71" s="8"/>
      <c r="K71" s="8"/>
      <c r="L71" s="8"/>
    </row>
    <row r="72" spans="1:12" ht="21" customHeight="1" x14ac:dyDescent="0.25">
      <c r="A72" s="7"/>
      <c r="B72" s="13"/>
      <c r="C72" s="8"/>
      <c r="D72" s="8"/>
      <c r="E72" s="8"/>
      <c r="F72" s="8"/>
      <c r="G72" s="8"/>
      <c r="H72" s="8"/>
      <c r="I72" s="8"/>
      <c r="J72" s="8"/>
      <c r="K72" s="8"/>
      <c r="L72" s="8"/>
    </row>
    <row r="73" spans="1:12" ht="21" customHeight="1" x14ac:dyDescent="0.25">
      <c r="A73" s="7"/>
      <c r="B73" s="7"/>
      <c r="C73" s="7"/>
      <c r="D73" s="7"/>
      <c r="E73" s="7"/>
      <c r="F73" s="7"/>
      <c r="G73" s="7"/>
      <c r="H73" s="7"/>
      <c r="I73" s="13"/>
      <c r="J73" s="13"/>
      <c r="K73" s="7"/>
      <c r="L73" s="18"/>
    </row>
    <row r="74" spans="1:12" ht="21" customHeight="1" x14ac:dyDescent="0.25">
      <c r="A74" s="7"/>
      <c r="B74" s="7"/>
      <c r="C74" s="19"/>
      <c r="D74" s="19"/>
      <c r="E74" s="19"/>
      <c r="F74" s="7"/>
      <c r="G74" s="7"/>
      <c r="H74" s="7"/>
      <c r="I74" s="7"/>
      <c r="J74" s="7"/>
      <c r="K74" s="7"/>
      <c r="L74" s="7"/>
    </row>
    <row r="75" spans="1:12" ht="21" customHeight="1" x14ac:dyDescent="0.25">
      <c r="A75" s="7"/>
      <c r="B75" s="7"/>
      <c r="C75" s="13"/>
      <c r="D75" s="13"/>
      <c r="E75" s="13"/>
      <c r="F75" s="18"/>
      <c r="G75" s="7"/>
      <c r="H75" s="7"/>
      <c r="I75" s="7"/>
      <c r="J75" s="7"/>
      <c r="K75" s="7"/>
      <c r="L75" s="7"/>
    </row>
    <row r="76" spans="1:12" ht="21" customHeight="1" x14ac:dyDescent="0.25">
      <c r="A76" s="7"/>
      <c r="B76" s="7"/>
      <c r="C76" s="13"/>
      <c r="D76" s="13"/>
      <c r="E76" s="13"/>
      <c r="F76" s="18"/>
      <c r="G76" s="7"/>
      <c r="H76" s="7"/>
      <c r="I76" s="7"/>
      <c r="J76" s="7"/>
      <c r="K76" s="7"/>
      <c r="L76" s="7"/>
    </row>
    <row r="77" spans="1:12" ht="21" customHeight="1" x14ac:dyDescent="0.25">
      <c r="A77" s="7"/>
      <c r="B77" s="7"/>
      <c r="C77" s="13"/>
      <c r="D77" s="13"/>
      <c r="E77" s="13"/>
      <c r="F77" s="18"/>
      <c r="G77" s="7"/>
      <c r="H77" s="7"/>
      <c r="I77" s="7"/>
      <c r="J77" s="7"/>
      <c r="K77" s="7"/>
      <c r="L77" s="7"/>
    </row>
    <row r="78" spans="1:12" ht="21" customHeight="1" x14ac:dyDescent="0.25">
      <c r="A78" s="7"/>
      <c r="B78" s="7"/>
      <c r="C78" s="13"/>
      <c r="D78" s="13"/>
      <c r="E78" s="13"/>
      <c r="F78" s="18"/>
      <c r="G78" s="7"/>
      <c r="H78" s="7"/>
      <c r="I78" s="7"/>
      <c r="J78" s="7"/>
      <c r="K78" s="7"/>
      <c r="L78" s="7"/>
    </row>
    <row r="79" spans="1:12" ht="21" customHeight="1" x14ac:dyDescent="0.25">
      <c r="B79" s="7"/>
      <c r="C79" s="13"/>
      <c r="D79" s="13"/>
      <c r="E79" s="13"/>
      <c r="F79" s="18"/>
    </row>
    <row r="80" spans="1:12" ht="21" customHeight="1" x14ac:dyDescent="0.25">
      <c r="B80" s="7"/>
      <c r="C80" s="13"/>
      <c r="D80" s="13"/>
      <c r="E80" s="13"/>
      <c r="F80" s="18"/>
    </row>
    <row r="81" spans="2:6" ht="21" customHeight="1" x14ac:dyDescent="0.25">
      <c r="B81" s="7"/>
      <c r="C81" s="13"/>
      <c r="D81" s="13"/>
      <c r="E81" s="13"/>
      <c r="F81" s="18"/>
    </row>
    <row r="82" spans="2:6" ht="21" customHeight="1" x14ac:dyDescent="0.25">
      <c r="B82" s="7"/>
      <c r="C82" s="13"/>
      <c r="D82" s="13"/>
      <c r="E82" s="7"/>
      <c r="F82" s="18"/>
    </row>
    <row r="83" spans="2:6" ht="21" customHeight="1" x14ac:dyDescent="0.25"/>
    <row r="84" spans="2:6" ht="21" customHeight="1" x14ac:dyDescent="0.25"/>
    <row r="85" spans="2:6" ht="21" customHeight="1" x14ac:dyDescent="0.25"/>
    <row r="86" spans="2:6" ht="21" customHeight="1" x14ac:dyDescent="0.25"/>
    <row r="87" spans="2:6" ht="21" customHeight="1" x14ac:dyDescent="0.25"/>
    <row r="88" spans="2:6" ht="21" customHeight="1" x14ac:dyDescent="0.25"/>
    <row r="89" spans="2:6" ht="21" customHeight="1" x14ac:dyDescent="0.25"/>
    <row r="90" spans="2:6" ht="21" customHeight="1" x14ac:dyDescent="0.25"/>
    <row r="91" spans="2:6" ht="21" customHeight="1" x14ac:dyDescent="0.25"/>
    <row r="92" spans="2:6" ht="21" customHeight="1" x14ac:dyDescent="0.25"/>
    <row r="93" spans="2:6" ht="21" customHeight="1" x14ac:dyDescent="0.25"/>
    <row r="94" spans="2:6" ht="21" customHeight="1" x14ac:dyDescent="0.25"/>
    <row r="95" spans="2:6" ht="21" customHeight="1" x14ac:dyDescent="0.25"/>
    <row r="96" spans="2: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sheetData>
  <mergeCells count="1">
    <mergeCell ref="C1:K1"/>
  </mergeCells>
  <pageMargins left="0.7" right="0.7" top="0.75" bottom="0.75" header="0.3" footer="0.3"/>
  <pageSetup paperSize="9" scale="5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192">
        <v>4</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42629</v>
      </c>
    </row>
    <row r="4" spans="1:29" ht="14.4" thickTop="1" thickBot="1" x14ac:dyDescent="0.3">
      <c r="A4" s="95" t="s">
        <v>56</v>
      </c>
      <c r="B4" s="96">
        <v>0</v>
      </c>
      <c r="C4" s="177" t="s">
        <v>99</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19</v>
      </c>
      <c r="B5" s="104" t="s">
        <v>2</v>
      </c>
      <c r="C5" s="104" t="s">
        <v>12</v>
      </c>
      <c r="D5" s="105">
        <v>9</v>
      </c>
      <c r="E5" s="106" t="s">
        <v>2</v>
      </c>
      <c r="F5" s="107">
        <v>3</v>
      </c>
      <c r="H5" s="108">
        <v>1</v>
      </c>
      <c r="I5" s="109" t="s">
        <v>15</v>
      </c>
      <c r="J5" s="110">
        <v>3</v>
      </c>
      <c r="K5" s="111">
        <v>3</v>
      </c>
      <c r="L5" s="111">
        <v>0</v>
      </c>
      <c r="M5" s="110">
        <v>0</v>
      </c>
      <c r="N5" s="111">
        <v>26</v>
      </c>
      <c r="O5" s="112" t="s">
        <v>2</v>
      </c>
      <c r="P5" s="110">
        <v>10</v>
      </c>
      <c r="Q5" s="113">
        <v>6</v>
      </c>
      <c r="R5" s="114" t="s">
        <v>3</v>
      </c>
    </row>
    <row r="6" spans="1:29" x14ac:dyDescent="0.25">
      <c r="A6" s="103" t="s">
        <v>14</v>
      </c>
      <c r="B6" s="104" t="s">
        <v>2</v>
      </c>
      <c r="C6" s="104" t="s">
        <v>17</v>
      </c>
      <c r="D6" s="115">
        <v>4</v>
      </c>
      <c r="E6" s="116" t="s">
        <v>2</v>
      </c>
      <c r="F6" s="117">
        <v>8</v>
      </c>
      <c r="H6" s="118">
        <v>2</v>
      </c>
      <c r="I6" s="119" t="s">
        <v>18</v>
      </c>
      <c r="J6" s="120">
        <v>3</v>
      </c>
      <c r="K6" s="121">
        <v>2</v>
      </c>
      <c r="L6" s="121">
        <v>0</v>
      </c>
      <c r="M6" s="120">
        <v>1</v>
      </c>
      <c r="N6" s="121">
        <v>21</v>
      </c>
      <c r="O6" s="122" t="s">
        <v>2</v>
      </c>
      <c r="P6" s="120">
        <v>15</v>
      </c>
      <c r="Q6" s="123">
        <v>4</v>
      </c>
      <c r="R6" s="124" t="s">
        <v>3</v>
      </c>
    </row>
    <row r="7" spans="1:29" x14ac:dyDescent="0.25">
      <c r="A7" s="103" t="s">
        <v>18</v>
      </c>
      <c r="B7" s="104" t="s">
        <v>2</v>
      </c>
      <c r="C7" s="104" t="s">
        <v>65</v>
      </c>
      <c r="D7" s="115">
        <v>9</v>
      </c>
      <c r="E7" s="116" t="s">
        <v>2</v>
      </c>
      <c r="F7" s="117">
        <v>3</v>
      </c>
      <c r="H7" s="118">
        <v>3</v>
      </c>
      <c r="I7" s="119" t="s">
        <v>17</v>
      </c>
      <c r="J7" s="120">
        <v>3</v>
      </c>
      <c r="K7" s="121">
        <v>2</v>
      </c>
      <c r="L7" s="121">
        <v>0</v>
      </c>
      <c r="M7" s="120">
        <v>1</v>
      </c>
      <c r="N7" s="121">
        <v>20</v>
      </c>
      <c r="O7" s="122" t="s">
        <v>2</v>
      </c>
      <c r="P7" s="120">
        <v>16</v>
      </c>
      <c r="Q7" s="123">
        <v>4</v>
      </c>
      <c r="R7" s="124" t="s">
        <v>3</v>
      </c>
    </row>
    <row r="8" spans="1:29" x14ac:dyDescent="0.25">
      <c r="A8" s="103" t="s">
        <v>32</v>
      </c>
      <c r="B8" s="104" t="s">
        <v>2</v>
      </c>
      <c r="C8" s="104" t="s">
        <v>11</v>
      </c>
      <c r="D8" s="115">
        <v>8</v>
      </c>
      <c r="E8" s="116" t="s">
        <v>2</v>
      </c>
      <c r="F8" s="117">
        <v>4</v>
      </c>
      <c r="H8" s="118">
        <v>4</v>
      </c>
      <c r="I8" s="125" t="s">
        <v>12</v>
      </c>
      <c r="J8" s="120">
        <v>3</v>
      </c>
      <c r="K8" s="121">
        <v>2</v>
      </c>
      <c r="L8" s="121">
        <v>0</v>
      </c>
      <c r="M8" s="120">
        <v>1</v>
      </c>
      <c r="N8" s="121">
        <v>19</v>
      </c>
      <c r="O8" s="122" t="s">
        <v>2</v>
      </c>
      <c r="P8" s="120">
        <v>17</v>
      </c>
      <c r="Q8" s="123">
        <v>4</v>
      </c>
      <c r="R8" s="124" t="s">
        <v>3</v>
      </c>
    </row>
    <row r="9" spans="1:29" x14ac:dyDescent="0.25">
      <c r="A9" s="103" t="s">
        <v>84</v>
      </c>
      <c r="B9" s="104" t="s">
        <v>2</v>
      </c>
      <c r="C9" s="104" t="s">
        <v>31</v>
      </c>
      <c r="D9" s="115">
        <v>9</v>
      </c>
      <c r="E9" s="116" t="s">
        <v>2</v>
      </c>
      <c r="F9" s="117">
        <v>3</v>
      </c>
      <c r="H9" s="118">
        <v>5</v>
      </c>
      <c r="I9" s="119" t="s">
        <v>32</v>
      </c>
      <c r="J9" s="120">
        <v>3</v>
      </c>
      <c r="K9" s="121">
        <v>2</v>
      </c>
      <c r="L9" s="121">
        <v>0</v>
      </c>
      <c r="M9" s="120">
        <v>1</v>
      </c>
      <c r="N9" s="121">
        <v>18</v>
      </c>
      <c r="O9" s="122" t="s">
        <v>2</v>
      </c>
      <c r="P9" s="120">
        <v>18</v>
      </c>
      <c r="Q9" s="123">
        <v>4</v>
      </c>
      <c r="R9" s="124" t="s">
        <v>3</v>
      </c>
    </row>
    <row r="10" spans="1:29" x14ac:dyDescent="0.25">
      <c r="A10" s="103" t="s">
        <v>15</v>
      </c>
      <c r="B10" s="104" t="s">
        <v>2</v>
      </c>
      <c r="C10" s="104" t="s">
        <v>20</v>
      </c>
      <c r="D10" s="115">
        <v>8</v>
      </c>
      <c r="E10" s="116" t="s">
        <v>2</v>
      </c>
      <c r="F10" s="117">
        <v>4</v>
      </c>
      <c r="H10" s="118">
        <v>6</v>
      </c>
      <c r="I10" s="119" t="s">
        <v>19</v>
      </c>
      <c r="J10" s="120">
        <v>2</v>
      </c>
      <c r="K10" s="121">
        <v>2</v>
      </c>
      <c r="L10" s="121">
        <v>0</v>
      </c>
      <c r="M10" s="120">
        <v>0</v>
      </c>
      <c r="N10" s="121">
        <v>17</v>
      </c>
      <c r="O10" s="122" t="s">
        <v>2</v>
      </c>
      <c r="P10" s="120">
        <v>7</v>
      </c>
      <c r="Q10" s="123">
        <v>4</v>
      </c>
      <c r="R10" s="124" t="s">
        <v>3</v>
      </c>
    </row>
    <row r="11" spans="1:29" ht="13.8" thickBot="1" x14ac:dyDescent="0.3">
      <c r="A11" s="126" t="s">
        <v>38</v>
      </c>
      <c r="B11" s="127" t="s">
        <v>2</v>
      </c>
      <c r="C11" s="127" t="s">
        <v>37</v>
      </c>
      <c r="D11" s="189"/>
      <c r="E11" s="190"/>
      <c r="F11" s="191"/>
      <c r="H11" s="118">
        <v>7</v>
      </c>
      <c r="I11" s="119" t="s">
        <v>84</v>
      </c>
      <c r="J11" s="120">
        <v>3</v>
      </c>
      <c r="K11" s="121">
        <v>1</v>
      </c>
      <c r="L11" s="121">
        <v>1</v>
      </c>
      <c r="M11" s="120">
        <v>1</v>
      </c>
      <c r="N11" s="121">
        <v>19</v>
      </c>
      <c r="O11" s="122" t="s">
        <v>2</v>
      </c>
      <c r="P11" s="120">
        <v>17</v>
      </c>
      <c r="Q11" s="123">
        <v>3</v>
      </c>
      <c r="R11" s="124" t="s">
        <v>3</v>
      </c>
    </row>
    <row r="12" spans="1:29" ht="13.8" thickTop="1" x14ac:dyDescent="0.25">
      <c r="A12" s="131"/>
      <c r="B12" s="131"/>
      <c r="C12" s="131"/>
      <c r="D12" s="132"/>
      <c r="E12" s="132"/>
      <c r="F12" s="132"/>
      <c r="H12" s="118">
        <v>8</v>
      </c>
      <c r="I12" s="119" t="s">
        <v>11</v>
      </c>
      <c r="J12" s="120">
        <v>3</v>
      </c>
      <c r="K12" s="121">
        <v>1</v>
      </c>
      <c r="L12" s="121">
        <v>1</v>
      </c>
      <c r="M12" s="120">
        <v>1</v>
      </c>
      <c r="N12" s="121">
        <v>17</v>
      </c>
      <c r="O12" s="122" t="s">
        <v>2</v>
      </c>
      <c r="P12" s="120">
        <v>19</v>
      </c>
      <c r="Q12" s="123">
        <v>3</v>
      </c>
      <c r="R12" s="124" t="s">
        <v>3</v>
      </c>
    </row>
    <row r="13" spans="1:29" x14ac:dyDescent="0.25">
      <c r="A13" s="133"/>
      <c r="B13" s="133"/>
      <c r="C13" s="133"/>
      <c r="D13" s="133"/>
      <c r="E13" s="133"/>
      <c r="F13" s="133"/>
      <c r="H13" s="118">
        <v>9</v>
      </c>
      <c r="I13" s="119" t="s">
        <v>20</v>
      </c>
      <c r="J13" s="120">
        <v>3</v>
      </c>
      <c r="K13" s="121">
        <v>1</v>
      </c>
      <c r="L13" s="121">
        <v>0</v>
      </c>
      <c r="M13" s="120">
        <v>2</v>
      </c>
      <c r="N13" s="121">
        <v>16</v>
      </c>
      <c r="O13" s="122" t="s">
        <v>2</v>
      </c>
      <c r="P13" s="120">
        <v>20</v>
      </c>
      <c r="Q13" s="123">
        <v>2</v>
      </c>
      <c r="R13" s="124" t="s">
        <v>3</v>
      </c>
    </row>
    <row r="14" spans="1:29" x14ac:dyDescent="0.25">
      <c r="A14" s="133"/>
      <c r="B14" s="133"/>
      <c r="C14" s="133"/>
      <c r="D14" s="133"/>
      <c r="E14" s="133"/>
      <c r="F14" s="133"/>
      <c r="H14" s="118">
        <v>10</v>
      </c>
      <c r="I14" s="125" t="s">
        <v>38</v>
      </c>
      <c r="J14" s="120">
        <v>2</v>
      </c>
      <c r="K14" s="121">
        <v>1</v>
      </c>
      <c r="L14" s="121">
        <v>0</v>
      </c>
      <c r="M14" s="120">
        <v>1</v>
      </c>
      <c r="N14" s="121">
        <v>15</v>
      </c>
      <c r="O14" s="122" t="s">
        <v>2</v>
      </c>
      <c r="P14" s="120">
        <v>9</v>
      </c>
      <c r="Q14" s="123">
        <v>2</v>
      </c>
      <c r="R14" s="124" t="s">
        <v>3</v>
      </c>
    </row>
    <row r="15" spans="1:29" x14ac:dyDescent="0.25">
      <c r="A15" s="133"/>
      <c r="B15" s="133"/>
      <c r="C15" s="133"/>
      <c r="D15" s="133"/>
      <c r="E15" s="133"/>
      <c r="F15" s="133"/>
      <c r="H15" s="118">
        <v>11</v>
      </c>
      <c r="I15" s="119" t="s">
        <v>31</v>
      </c>
      <c r="J15" s="120">
        <v>3</v>
      </c>
      <c r="K15" s="121">
        <v>0</v>
      </c>
      <c r="L15" s="121">
        <v>0</v>
      </c>
      <c r="M15" s="120">
        <v>3</v>
      </c>
      <c r="N15" s="121">
        <v>12</v>
      </c>
      <c r="O15" s="122" t="s">
        <v>2</v>
      </c>
      <c r="P15" s="120">
        <v>24</v>
      </c>
      <c r="Q15" s="123">
        <v>0</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65</v>
      </c>
      <c r="J16" s="120">
        <v>3</v>
      </c>
      <c r="K16" s="121">
        <v>0</v>
      </c>
      <c r="L16" s="121">
        <v>0</v>
      </c>
      <c r="M16" s="120">
        <v>3</v>
      </c>
      <c r="N16" s="121">
        <v>10</v>
      </c>
      <c r="O16" s="122" t="s">
        <v>2</v>
      </c>
      <c r="P16" s="120">
        <v>26</v>
      </c>
      <c r="Q16" s="123">
        <v>0</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14</v>
      </c>
      <c r="J17" s="138">
        <v>2</v>
      </c>
      <c r="K17" s="139">
        <v>0</v>
      </c>
      <c r="L17" s="139">
        <v>0</v>
      </c>
      <c r="M17" s="138">
        <v>2</v>
      </c>
      <c r="N17" s="139">
        <v>6</v>
      </c>
      <c r="O17" s="140" t="s">
        <v>2</v>
      </c>
      <c r="P17" s="138">
        <v>18</v>
      </c>
      <c r="Q17" s="141">
        <v>0</v>
      </c>
      <c r="R17" s="142" t="s">
        <v>3</v>
      </c>
    </row>
    <row r="18" spans="1:18" ht="13.8" thickTop="1" x14ac:dyDescent="0.25">
      <c r="A18" s="133"/>
      <c r="B18" s="133"/>
      <c r="C18" s="133"/>
      <c r="D18" s="133"/>
      <c r="E18" s="133"/>
      <c r="F18" s="133"/>
      <c r="H18" s="122"/>
      <c r="I18" s="136"/>
      <c r="J18" s="121">
        <v>36</v>
      </c>
      <c r="K18" s="121">
        <v>17</v>
      </c>
      <c r="L18" s="121">
        <v>2</v>
      </c>
      <c r="M18" s="121">
        <v>17</v>
      </c>
      <c r="N18" s="121">
        <v>216</v>
      </c>
      <c r="O18" s="121">
        <v>0</v>
      </c>
      <c r="P18" s="121">
        <v>216</v>
      </c>
      <c r="Q18" s="123">
        <v>36</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99</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87</v>
      </c>
      <c r="B22" s="104" t="s">
        <v>2</v>
      </c>
      <c r="C22" s="104" t="s">
        <v>24</v>
      </c>
      <c r="D22" s="105">
        <v>3</v>
      </c>
      <c r="E22" s="106" t="s">
        <v>2</v>
      </c>
      <c r="F22" s="107">
        <v>9</v>
      </c>
      <c r="H22" s="108">
        <v>1</v>
      </c>
      <c r="I22" s="144" t="s">
        <v>33</v>
      </c>
      <c r="J22" s="110">
        <v>3</v>
      </c>
      <c r="K22" s="111">
        <v>3</v>
      </c>
      <c r="L22" s="111">
        <v>0</v>
      </c>
      <c r="M22" s="110">
        <v>0</v>
      </c>
      <c r="N22" s="111">
        <v>25</v>
      </c>
      <c r="O22" s="112" t="s">
        <v>2</v>
      </c>
      <c r="P22" s="110">
        <v>11</v>
      </c>
      <c r="Q22" s="113">
        <v>6</v>
      </c>
      <c r="R22" s="114" t="s">
        <v>3</v>
      </c>
    </row>
    <row r="23" spans="1:18" x14ac:dyDescent="0.25">
      <c r="A23" s="103" t="s">
        <v>85</v>
      </c>
      <c r="B23" s="104" t="s">
        <v>2</v>
      </c>
      <c r="C23" s="104" t="s">
        <v>86</v>
      </c>
      <c r="D23" s="115">
        <v>6</v>
      </c>
      <c r="E23" s="116" t="s">
        <v>2</v>
      </c>
      <c r="F23" s="117">
        <v>6</v>
      </c>
      <c r="H23" s="118">
        <v>2</v>
      </c>
      <c r="I23" s="144" t="s">
        <v>24</v>
      </c>
      <c r="J23" s="145">
        <v>3</v>
      </c>
      <c r="K23" s="121">
        <v>2</v>
      </c>
      <c r="L23" s="121">
        <v>1</v>
      </c>
      <c r="M23" s="120">
        <v>0</v>
      </c>
      <c r="N23" s="121">
        <v>23</v>
      </c>
      <c r="O23" s="122" t="s">
        <v>2</v>
      </c>
      <c r="P23" s="120">
        <v>13</v>
      </c>
      <c r="Q23" s="123">
        <v>5</v>
      </c>
      <c r="R23" s="124" t="s">
        <v>3</v>
      </c>
    </row>
    <row r="24" spans="1:18" x14ac:dyDescent="0.25">
      <c r="A24" s="103" t="s">
        <v>34</v>
      </c>
      <c r="B24" s="104" t="s">
        <v>2</v>
      </c>
      <c r="C24" s="104" t="s">
        <v>23</v>
      </c>
      <c r="D24" s="115">
        <v>7</v>
      </c>
      <c r="E24" s="116" t="s">
        <v>2</v>
      </c>
      <c r="F24" s="117">
        <v>5</v>
      </c>
      <c r="H24" s="118">
        <v>3</v>
      </c>
      <c r="I24" s="144" t="s">
        <v>86</v>
      </c>
      <c r="J24" s="145">
        <v>3</v>
      </c>
      <c r="K24" s="121">
        <v>2</v>
      </c>
      <c r="L24" s="121">
        <v>1</v>
      </c>
      <c r="M24" s="120">
        <v>0</v>
      </c>
      <c r="N24" s="121">
        <v>21</v>
      </c>
      <c r="O24" s="122" t="s">
        <v>2</v>
      </c>
      <c r="P24" s="120">
        <v>15</v>
      </c>
      <c r="Q24" s="123">
        <v>5</v>
      </c>
      <c r="R24" s="124" t="s">
        <v>3</v>
      </c>
    </row>
    <row r="25" spans="1:18" x14ac:dyDescent="0.25">
      <c r="A25" s="103" t="s">
        <v>8</v>
      </c>
      <c r="B25" s="104" t="s">
        <v>2</v>
      </c>
      <c r="C25" s="104" t="s">
        <v>16</v>
      </c>
      <c r="D25" s="115">
        <v>4</v>
      </c>
      <c r="E25" s="116" t="s">
        <v>2</v>
      </c>
      <c r="F25" s="117">
        <v>8</v>
      </c>
      <c r="G25" s="178"/>
      <c r="H25" s="118">
        <v>4</v>
      </c>
      <c r="I25" s="144" t="s">
        <v>16</v>
      </c>
      <c r="J25" s="145">
        <v>2</v>
      </c>
      <c r="K25" s="121">
        <v>2</v>
      </c>
      <c r="L25" s="121">
        <v>0</v>
      </c>
      <c r="M25" s="120">
        <v>0</v>
      </c>
      <c r="N25" s="121">
        <v>16</v>
      </c>
      <c r="O25" s="122" t="s">
        <v>2</v>
      </c>
      <c r="P25" s="120">
        <v>8</v>
      </c>
      <c r="Q25" s="123">
        <v>4</v>
      </c>
      <c r="R25" s="124" t="s">
        <v>3</v>
      </c>
    </row>
    <row r="26" spans="1:18" x14ac:dyDescent="0.25">
      <c r="A26" s="103" t="s">
        <v>33</v>
      </c>
      <c r="B26" s="104" t="s">
        <v>2</v>
      </c>
      <c r="C26" s="104" t="s">
        <v>13</v>
      </c>
      <c r="D26" s="115">
        <v>8</v>
      </c>
      <c r="E26" s="116" t="s">
        <v>2</v>
      </c>
      <c r="F26" s="117">
        <v>4</v>
      </c>
      <c r="H26" s="118">
        <v>5</v>
      </c>
      <c r="I26" s="144" t="s">
        <v>23</v>
      </c>
      <c r="J26" s="145">
        <v>3</v>
      </c>
      <c r="K26" s="121">
        <v>1</v>
      </c>
      <c r="L26" s="121">
        <v>1</v>
      </c>
      <c r="M26" s="120">
        <v>1</v>
      </c>
      <c r="N26" s="121">
        <v>18</v>
      </c>
      <c r="O26" s="122" t="s">
        <v>2</v>
      </c>
      <c r="P26" s="120">
        <v>18</v>
      </c>
      <c r="Q26" s="123">
        <v>3</v>
      </c>
      <c r="R26" s="124" t="s">
        <v>3</v>
      </c>
    </row>
    <row r="27" spans="1:18" x14ac:dyDescent="0.25">
      <c r="A27" s="103" t="s">
        <v>50</v>
      </c>
      <c r="B27" s="104" t="s">
        <v>2</v>
      </c>
      <c r="C27" s="104" t="s">
        <v>42</v>
      </c>
      <c r="D27" s="115">
        <v>5</v>
      </c>
      <c r="E27" s="116" t="s">
        <v>2</v>
      </c>
      <c r="F27" s="117">
        <v>7</v>
      </c>
      <c r="H27" s="118">
        <v>6</v>
      </c>
      <c r="I27" s="144" t="s">
        <v>13</v>
      </c>
      <c r="J27" s="145">
        <v>3</v>
      </c>
      <c r="K27" s="121">
        <v>1</v>
      </c>
      <c r="L27" s="121">
        <v>0</v>
      </c>
      <c r="M27" s="120">
        <v>2</v>
      </c>
      <c r="N27" s="121">
        <v>18</v>
      </c>
      <c r="O27" s="122" t="s">
        <v>2</v>
      </c>
      <c r="P27" s="120">
        <v>18</v>
      </c>
      <c r="Q27" s="123">
        <v>2</v>
      </c>
      <c r="R27" s="124" t="s">
        <v>3</v>
      </c>
    </row>
    <row r="28" spans="1:18" ht="13.8" thickBot="1" x14ac:dyDescent="0.3">
      <c r="A28" s="182" t="s">
        <v>30</v>
      </c>
      <c r="B28" s="127" t="s">
        <v>2</v>
      </c>
      <c r="C28" s="127" t="s">
        <v>37</v>
      </c>
      <c r="D28" s="189"/>
      <c r="E28" s="190"/>
      <c r="F28" s="191"/>
      <c r="H28" s="118">
        <v>7</v>
      </c>
      <c r="I28" s="144" t="s">
        <v>42</v>
      </c>
      <c r="J28" s="145">
        <v>3</v>
      </c>
      <c r="K28" s="121">
        <v>1</v>
      </c>
      <c r="L28" s="121">
        <v>0</v>
      </c>
      <c r="M28" s="120">
        <v>2</v>
      </c>
      <c r="N28" s="121">
        <v>16</v>
      </c>
      <c r="O28" s="122" t="s">
        <v>2</v>
      </c>
      <c r="P28" s="120">
        <v>20</v>
      </c>
      <c r="Q28" s="123">
        <v>2</v>
      </c>
      <c r="R28" s="124" t="s">
        <v>3</v>
      </c>
    </row>
    <row r="29" spans="1:18" ht="13.8" thickTop="1" x14ac:dyDescent="0.25">
      <c r="A29" s="104"/>
      <c r="B29" s="104"/>
      <c r="C29" s="104"/>
      <c r="D29" s="116"/>
      <c r="E29" s="104"/>
      <c r="F29" s="116"/>
      <c r="H29" s="118">
        <v>8</v>
      </c>
      <c r="I29" s="144" t="s">
        <v>34</v>
      </c>
      <c r="J29" s="145">
        <v>3</v>
      </c>
      <c r="K29" s="121">
        <v>1</v>
      </c>
      <c r="L29" s="121">
        <v>0</v>
      </c>
      <c r="M29" s="120">
        <v>2</v>
      </c>
      <c r="N29" s="121">
        <v>14</v>
      </c>
      <c r="O29" s="122" t="s">
        <v>2</v>
      </c>
      <c r="P29" s="120">
        <v>22</v>
      </c>
      <c r="Q29" s="123">
        <v>2</v>
      </c>
      <c r="R29" s="124" t="s">
        <v>3</v>
      </c>
    </row>
    <row r="30" spans="1:18" x14ac:dyDescent="0.25">
      <c r="A30" s="187"/>
      <c r="B30" s="187"/>
      <c r="C30" s="187"/>
      <c r="D30" s="187"/>
      <c r="E30" s="187"/>
      <c r="F30" s="187"/>
      <c r="H30" s="118">
        <v>9</v>
      </c>
      <c r="I30" s="144" t="s">
        <v>30</v>
      </c>
      <c r="J30" s="145">
        <v>2</v>
      </c>
      <c r="K30" s="121">
        <v>1</v>
      </c>
      <c r="L30" s="121">
        <v>0</v>
      </c>
      <c r="M30" s="120">
        <v>1</v>
      </c>
      <c r="N30" s="121">
        <v>11</v>
      </c>
      <c r="O30" s="122" t="s">
        <v>2</v>
      </c>
      <c r="P30" s="120">
        <v>13</v>
      </c>
      <c r="Q30" s="123">
        <v>2</v>
      </c>
      <c r="R30" s="124" t="s">
        <v>3</v>
      </c>
    </row>
    <row r="31" spans="1:18" x14ac:dyDescent="0.25">
      <c r="A31" s="187"/>
      <c r="B31" s="187"/>
      <c r="C31" s="187"/>
      <c r="D31" s="187"/>
      <c r="E31" s="187"/>
      <c r="F31" s="187"/>
      <c r="H31" s="118">
        <v>10</v>
      </c>
      <c r="I31" s="144" t="s">
        <v>8</v>
      </c>
      <c r="J31" s="145">
        <v>3</v>
      </c>
      <c r="K31" s="121">
        <v>0</v>
      </c>
      <c r="L31" s="121">
        <v>2</v>
      </c>
      <c r="M31" s="120">
        <v>1</v>
      </c>
      <c r="N31" s="121">
        <v>16</v>
      </c>
      <c r="O31" s="122" t="s">
        <v>2</v>
      </c>
      <c r="P31" s="120">
        <v>20</v>
      </c>
      <c r="Q31" s="123">
        <v>2</v>
      </c>
      <c r="R31" s="124" t="s">
        <v>3</v>
      </c>
    </row>
    <row r="32" spans="1:18" x14ac:dyDescent="0.25">
      <c r="A32" s="187"/>
      <c r="B32" s="187"/>
      <c r="C32" s="187"/>
      <c r="D32" s="187"/>
      <c r="E32" s="187"/>
      <c r="F32" s="187"/>
      <c r="H32" s="118">
        <v>11</v>
      </c>
      <c r="I32" s="144" t="s">
        <v>85</v>
      </c>
      <c r="J32" s="145">
        <v>2</v>
      </c>
      <c r="K32" s="121">
        <v>0</v>
      </c>
      <c r="L32" s="121">
        <v>2</v>
      </c>
      <c r="M32" s="120">
        <v>0</v>
      </c>
      <c r="N32" s="121">
        <v>12</v>
      </c>
      <c r="O32" s="122" t="s">
        <v>2</v>
      </c>
      <c r="P32" s="120">
        <v>12</v>
      </c>
      <c r="Q32" s="123">
        <v>2</v>
      </c>
      <c r="R32" s="134" t="s">
        <v>3</v>
      </c>
    </row>
    <row r="33" spans="1:29" x14ac:dyDescent="0.25">
      <c r="A33" s="187"/>
      <c r="B33" s="187"/>
      <c r="C33" s="187"/>
      <c r="D33" s="187"/>
      <c r="E33" s="187"/>
      <c r="F33" s="187"/>
      <c r="H33" s="118">
        <v>12</v>
      </c>
      <c r="I33" s="144" t="s">
        <v>87</v>
      </c>
      <c r="J33" s="145">
        <v>3</v>
      </c>
      <c r="K33" s="121">
        <v>0</v>
      </c>
      <c r="L33" s="121">
        <v>1</v>
      </c>
      <c r="M33" s="120">
        <v>2</v>
      </c>
      <c r="N33" s="121">
        <v>11</v>
      </c>
      <c r="O33" s="122" t="s">
        <v>2</v>
      </c>
      <c r="P33" s="120">
        <v>25</v>
      </c>
      <c r="Q33" s="123">
        <v>1</v>
      </c>
      <c r="R33" s="134" t="s">
        <v>3</v>
      </c>
    </row>
    <row r="34" spans="1:29" ht="13.8" thickBot="1" x14ac:dyDescent="0.3">
      <c r="A34" s="187"/>
      <c r="B34" s="187"/>
      <c r="C34" s="187"/>
      <c r="D34" s="187"/>
      <c r="E34" s="187"/>
      <c r="F34" s="187"/>
      <c r="H34" s="146">
        <v>13</v>
      </c>
      <c r="I34" s="147" t="s">
        <v>50</v>
      </c>
      <c r="J34" s="148">
        <v>3</v>
      </c>
      <c r="K34" s="139">
        <v>0</v>
      </c>
      <c r="L34" s="139">
        <v>0</v>
      </c>
      <c r="M34" s="138">
        <v>3</v>
      </c>
      <c r="N34" s="139">
        <v>15</v>
      </c>
      <c r="O34" s="140" t="s">
        <v>2</v>
      </c>
      <c r="P34" s="138">
        <v>21</v>
      </c>
      <c r="Q34" s="141">
        <v>0</v>
      </c>
      <c r="R34" s="149" t="s">
        <v>3</v>
      </c>
    </row>
    <row r="35" spans="1:29" ht="13.8" thickTop="1" x14ac:dyDescent="0.25">
      <c r="A35" s="187"/>
      <c r="B35" s="187"/>
      <c r="C35" s="187"/>
      <c r="D35" s="187"/>
      <c r="E35" s="187"/>
      <c r="F35" s="187"/>
      <c r="H35" s="122"/>
      <c r="I35" s="136"/>
      <c r="J35" s="121">
        <v>36</v>
      </c>
      <c r="K35" s="121">
        <v>14</v>
      </c>
      <c r="L35" s="121">
        <v>8</v>
      </c>
      <c r="M35" s="121">
        <v>14</v>
      </c>
      <c r="N35" s="121">
        <v>216</v>
      </c>
      <c r="O35" s="121">
        <v>0</v>
      </c>
      <c r="P35" s="121">
        <v>216</v>
      </c>
      <c r="Q35" s="123">
        <v>36</v>
      </c>
      <c r="R35" s="121"/>
    </row>
    <row r="36" spans="1:29" x14ac:dyDescent="0.25">
      <c r="A36" s="187"/>
      <c r="B36" s="187"/>
      <c r="C36" s="187"/>
      <c r="D36" s="187"/>
      <c r="E36" s="187"/>
      <c r="F36" s="187"/>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99</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03" t="s">
        <v>9</v>
      </c>
      <c r="B39" s="104" t="s">
        <v>2</v>
      </c>
      <c r="C39" s="186" t="s">
        <v>36</v>
      </c>
      <c r="D39" s="105">
        <v>5</v>
      </c>
      <c r="E39" s="193" t="s">
        <v>2</v>
      </c>
      <c r="F39" s="107">
        <v>7</v>
      </c>
      <c r="H39" s="108">
        <v>1</v>
      </c>
      <c r="I39" s="166" t="s">
        <v>36</v>
      </c>
      <c r="J39" s="110">
        <v>3</v>
      </c>
      <c r="K39" s="111">
        <v>3</v>
      </c>
      <c r="L39" s="111">
        <v>0</v>
      </c>
      <c r="M39" s="110">
        <v>0</v>
      </c>
      <c r="N39" s="111">
        <v>23</v>
      </c>
      <c r="O39" s="112" t="s">
        <v>2</v>
      </c>
      <c r="P39" s="110">
        <v>13</v>
      </c>
      <c r="Q39" s="113">
        <v>6</v>
      </c>
      <c r="R39" s="114" t="s">
        <v>3</v>
      </c>
    </row>
    <row r="40" spans="1:29" x14ac:dyDescent="0.25">
      <c r="A40" s="103" t="s">
        <v>44</v>
      </c>
      <c r="B40" s="104" t="s">
        <v>2</v>
      </c>
      <c r="C40" s="186" t="s">
        <v>22</v>
      </c>
      <c r="D40" s="115">
        <v>2</v>
      </c>
      <c r="E40" s="104" t="s">
        <v>2</v>
      </c>
      <c r="F40" s="117">
        <v>10</v>
      </c>
      <c r="H40" s="118">
        <v>2</v>
      </c>
      <c r="I40" s="144" t="s">
        <v>9</v>
      </c>
      <c r="J40" s="145">
        <v>3</v>
      </c>
      <c r="K40" s="151">
        <v>2</v>
      </c>
      <c r="L40" s="121">
        <v>0</v>
      </c>
      <c r="M40" s="120">
        <v>1</v>
      </c>
      <c r="N40" s="151">
        <v>22</v>
      </c>
      <c r="O40" s="122" t="s">
        <v>2</v>
      </c>
      <c r="P40" s="120">
        <v>14</v>
      </c>
      <c r="Q40" s="152">
        <v>4</v>
      </c>
      <c r="R40" s="124" t="s">
        <v>3</v>
      </c>
    </row>
    <row r="41" spans="1:29" x14ac:dyDescent="0.25">
      <c r="A41" s="103" t="s">
        <v>63</v>
      </c>
      <c r="B41" s="104" t="s">
        <v>2</v>
      </c>
      <c r="C41" s="186" t="s">
        <v>28</v>
      </c>
      <c r="D41" s="115">
        <v>7</v>
      </c>
      <c r="E41" s="104" t="s">
        <v>2</v>
      </c>
      <c r="F41" s="117">
        <v>5</v>
      </c>
      <c r="H41" s="118">
        <v>3</v>
      </c>
      <c r="I41" s="144" t="s">
        <v>22</v>
      </c>
      <c r="J41" s="145">
        <v>3</v>
      </c>
      <c r="K41" s="151">
        <v>2</v>
      </c>
      <c r="L41" s="121">
        <v>0</v>
      </c>
      <c r="M41" s="120">
        <v>1</v>
      </c>
      <c r="N41" s="151">
        <v>22</v>
      </c>
      <c r="O41" s="122" t="s">
        <v>2</v>
      </c>
      <c r="P41" s="120">
        <v>14</v>
      </c>
      <c r="Q41" s="152">
        <v>4</v>
      </c>
      <c r="R41" s="124" t="s">
        <v>3</v>
      </c>
    </row>
    <row r="42" spans="1:29" x14ac:dyDescent="0.25">
      <c r="A42" s="103" t="s">
        <v>45</v>
      </c>
      <c r="B42" s="104" t="s">
        <v>2</v>
      </c>
      <c r="C42" s="186" t="s">
        <v>21</v>
      </c>
      <c r="D42" s="115">
        <v>6</v>
      </c>
      <c r="E42" s="104" t="s">
        <v>2</v>
      </c>
      <c r="F42" s="117">
        <v>6</v>
      </c>
      <c r="G42" s="180"/>
      <c r="H42" s="118">
        <v>4</v>
      </c>
      <c r="I42" s="153" t="s">
        <v>63</v>
      </c>
      <c r="J42" s="145">
        <v>3</v>
      </c>
      <c r="K42" s="151">
        <v>2</v>
      </c>
      <c r="L42" s="121">
        <v>0</v>
      </c>
      <c r="M42" s="120">
        <v>1</v>
      </c>
      <c r="N42" s="151">
        <v>18</v>
      </c>
      <c r="O42" s="122" t="s">
        <v>2</v>
      </c>
      <c r="P42" s="120">
        <v>18</v>
      </c>
      <c r="Q42" s="152">
        <v>4</v>
      </c>
      <c r="R42" s="124" t="s">
        <v>3</v>
      </c>
    </row>
    <row r="43" spans="1:29" x14ac:dyDescent="0.25">
      <c r="A43" s="103" t="s">
        <v>29</v>
      </c>
      <c r="B43" s="104" t="s">
        <v>2</v>
      </c>
      <c r="C43" s="186" t="s">
        <v>46</v>
      </c>
      <c r="D43" s="115">
        <v>9</v>
      </c>
      <c r="E43" s="104" t="s">
        <v>2</v>
      </c>
      <c r="F43" s="117">
        <v>3</v>
      </c>
      <c r="H43" s="118">
        <v>5</v>
      </c>
      <c r="I43" s="144" t="s">
        <v>88</v>
      </c>
      <c r="J43" s="145">
        <v>3</v>
      </c>
      <c r="K43" s="151">
        <v>1</v>
      </c>
      <c r="L43" s="121">
        <v>2</v>
      </c>
      <c r="M43" s="120">
        <v>0</v>
      </c>
      <c r="N43" s="151">
        <v>20</v>
      </c>
      <c r="O43" s="122" t="s">
        <v>2</v>
      </c>
      <c r="P43" s="120">
        <v>16</v>
      </c>
      <c r="Q43" s="152">
        <v>4</v>
      </c>
      <c r="R43" s="124" t="s">
        <v>3</v>
      </c>
    </row>
    <row r="44" spans="1:29" ht="13.8" thickBot="1" x14ac:dyDescent="0.3">
      <c r="A44" s="169" t="s">
        <v>88</v>
      </c>
      <c r="B44" s="170" t="s">
        <v>2</v>
      </c>
      <c r="C44" s="171" t="s">
        <v>89</v>
      </c>
      <c r="D44" s="172">
        <v>8</v>
      </c>
      <c r="E44" s="170" t="s">
        <v>2</v>
      </c>
      <c r="F44" s="173">
        <v>4</v>
      </c>
      <c r="H44" s="118">
        <v>6</v>
      </c>
      <c r="I44" s="153" t="s">
        <v>29</v>
      </c>
      <c r="J44" s="145">
        <v>3</v>
      </c>
      <c r="K44" s="151">
        <v>1</v>
      </c>
      <c r="L44" s="121">
        <v>1</v>
      </c>
      <c r="M44" s="120">
        <v>1</v>
      </c>
      <c r="N44" s="151">
        <v>19</v>
      </c>
      <c r="O44" s="122" t="s">
        <v>2</v>
      </c>
      <c r="P44" s="120">
        <v>17</v>
      </c>
      <c r="Q44" s="152">
        <v>3</v>
      </c>
      <c r="R44" s="124" t="s">
        <v>3</v>
      </c>
    </row>
    <row r="45" spans="1:29" ht="13.8" thickTop="1" x14ac:dyDescent="0.25">
      <c r="A45" s="185"/>
      <c r="B45" s="131"/>
      <c r="C45" s="131"/>
      <c r="D45" s="132"/>
      <c r="E45" s="131"/>
      <c r="F45" s="132"/>
      <c r="H45" s="118">
        <v>7</v>
      </c>
      <c r="I45" s="153" t="s">
        <v>45</v>
      </c>
      <c r="J45" s="145">
        <v>3</v>
      </c>
      <c r="K45" s="151">
        <v>1</v>
      </c>
      <c r="L45" s="121">
        <v>1</v>
      </c>
      <c r="M45" s="120">
        <v>1</v>
      </c>
      <c r="N45" s="151">
        <v>16</v>
      </c>
      <c r="O45" s="122" t="s">
        <v>2</v>
      </c>
      <c r="P45" s="120">
        <v>20</v>
      </c>
      <c r="Q45" s="152">
        <v>3</v>
      </c>
      <c r="R45" s="124" t="s">
        <v>3</v>
      </c>
    </row>
    <row r="46" spans="1:29" x14ac:dyDescent="0.25">
      <c r="A46" s="131"/>
      <c r="B46" s="131"/>
      <c r="C46" s="131"/>
      <c r="D46" s="132"/>
      <c r="E46" s="132"/>
      <c r="F46" s="132"/>
      <c r="H46" s="118">
        <v>8</v>
      </c>
      <c r="I46" s="144" t="s">
        <v>21</v>
      </c>
      <c r="J46" s="145">
        <v>3</v>
      </c>
      <c r="K46" s="151">
        <v>0</v>
      </c>
      <c r="L46" s="121">
        <v>3</v>
      </c>
      <c r="M46" s="120">
        <v>0</v>
      </c>
      <c r="N46" s="151">
        <v>18</v>
      </c>
      <c r="O46" s="122" t="s">
        <v>2</v>
      </c>
      <c r="P46" s="120">
        <v>18</v>
      </c>
      <c r="Q46" s="152">
        <v>3</v>
      </c>
      <c r="R46" s="124" t="s">
        <v>3</v>
      </c>
    </row>
    <row r="47" spans="1:29" x14ac:dyDescent="0.25">
      <c r="A47" s="133"/>
      <c r="B47" s="133"/>
      <c r="C47" s="133"/>
      <c r="D47" s="133"/>
      <c r="E47" s="133"/>
      <c r="F47" s="133"/>
      <c r="H47" s="118">
        <v>9</v>
      </c>
      <c r="I47" s="153" t="s">
        <v>44</v>
      </c>
      <c r="J47" s="145">
        <v>3</v>
      </c>
      <c r="K47" s="151">
        <v>1</v>
      </c>
      <c r="L47" s="121">
        <v>0</v>
      </c>
      <c r="M47" s="120">
        <v>2</v>
      </c>
      <c r="N47" s="151">
        <v>14</v>
      </c>
      <c r="O47" s="122" t="s">
        <v>2</v>
      </c>
      <c r="P47" s="120">
        <v>22</v>
      </c>
      <c r="Q47" s="152">
        <v>2</v>
      </c>
      <c r="R47" s="124" t="s">
        <v>3</v>
      </c>
    </row>
    <row r="48" spans="1:29" x14ac:dyDescent="0.25">
      <c r="A48" s="133"/>
      <c r="B48" s="133"/>
      <c r="C48" s="133"/>
      <c r="D48" s="133"/>
      <c r="E48" s="133"/>
      <c r="F48" s="133"/>
      <c r="H48" s="118">
        <v>10</v>
      </c>
      <c r="I48" s="144" t="s">
        <v>28</v>
      </c>
      <c r="J48" s="145">
        <v>3</v>
      </c>
      <c r="K48" s="151">
        <v>0</v>
      </c>
      <c r="L48" s="121">
        <v>1</v>
      </c>
      <c r="M48" s="120">
        <v>2</v>
      </c>
      <c r="N48" s="151">
        <v>16</v>
      </c>
      <c r="O48" s="122" t="s">
        <v>2</v>
      </c>
      <c r="P48" s="120">
        <v>20</v>
      </c>
      <c r="Q48" s="152">
        <v>1</v>
      </c>
      <c r="R48" s="124" t="s">
        <v>3</v>
      </c>
    </row>
    <row r="49" spans="1:18" x14ac:dyDescent="0.25">
      <c r="A49" s="133"/>
      <c r="B49" s="133"/>
      <c r="C49" s="133"/>
      <c r="D49" s="133"/>
      <c r="E49" s="133"/>
      <c r="F49" s="133"/>
      <c r="H49" s="118">
        <v>11</v>
      </c>
      <c r="I49" s="144" t="s">
        <v>89</v>
      </c>
      <c r="J49" s="145">
        <v>3</v>
      </c>
      <c r="K49" s="151">
        <v>0</v>
      </c>
      <c r="L49" s="121">
        <v>1</v>
      </c>
      <c r="M49" s="120">
        <v>2</v>
      </c>
      <c r="N49" s="151">
        <v>14</v>
      </c>
      <c r="O49" s="122" t="s">
        <v>2</v>
      </c>
      <c r="P49" s="120">
        <v>22</v>
      </c>
      <c r="Q49" s="152">
        <v>1</v>
      </c>
      <c r="R49" s="124" t="s">
        <v>3</v>
      </c>
    </row>
    <row r="50" spans="1:18" ht="13.8" thickBot="1" x14ac:dyDescent="0.3">
      <c r="A50" s="133"/>
      <c r="B50" s="133"/>
      <c r="C50" s="133"/>
      <c r="D50" s="133"/>
      <c r="E50" s="133"/>
      <c r="F50" s="133"/>
      <c r="H50" s="146">
        <v>12</v>
      </c>
      <c r="I50" s="147" t="s">
        <v>46</v>
      </c>
      <c r="J50" s="148">
        <v>3</v>
      </c>
      <c r="K50" s="154">
        <v>0</v>
      </c>
      <c r="L50" s="139">
        <v>1</v>
      </c>
      <c r="M50" s="138">
        <v>2</v>
      </c>
      <c r="N50" s="154">
        <v>14</v>
      </c>
      <c r="O50" s="140" t="s">
        <v>2</v>
      </c>
      <c r="P50" s="138">
        <v>22</v>
      </c>
      <c r="Q50" s="155">
        <v>1</v>
      </c>
      <c r="R50" s="142" t="s">
        <v>3</v>
      </c>
    </row>
    <row r="51" spans="1:18" ht="13.8" thickTop="1" x14ac:dyDescent="0.25">
      <c r="A51" s="133"/>
      <c r="B51" s="133"/>
      <c r="C51" s="133"/>
      <c r="D51" s="133"/>
      <c r="E51" s="133"/>
      <c r="F51" s="133"/>
      <c r="J51" s="156">
        <v>36</v>
      </c>
      <c r="K51" s="156">
        <v>13</v>
      </c>
      <c r="L51" s="156">
        <v>10</v>
      </c>
      <c r="M51" s="156">
        <v>13</v>
      </c>
      <c r="N51" s="156">
        <v>216</v>
      </c>
      <c r="O51" s="156">
        <v>0</v>
      </c>
      <c r="P51" s="156">
        <v>216</v>
      </c>
      <c r="Q51" s="157">
        <v>36</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99</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90</v>
      </c>
      <c r="B55" s="164" t="s">
        <v>2</v>
      </c>
      <c r="C55" s="175" t="s">
        <v>92</v>
      </c>
      <c r="D55" s="163">
        <v>9</v>
      </c>
      <c r="E55" s="164" t="s">
        <v>2</v>
      </c>
      <c r="F55" s="165">
        <v>3</v>
      </c>
      <c r="H55" s="108">
        <v>1</v>
      </c>
      <c r="I55" s="176" t="s">
        <v>90</v>
      </c>
      <c r="J55" s="110">
        <v>3</v>
      </c>
      <c r="K55" s="111">
        <v>3</v>
      </c>
      <c r="L55" s="111">
        <v>0</v>
      </c>
      <c r="M55" s="110">
        <v>0</v>
      </c>
      <c r="N55" s="111">
        <v>28</v>
      </c>
      <c r="O55" s="112" t="s">
        <v>2</v>
      </c>
      <c r="P55" s="110">
        <v>8</v>
      </c>
      <c r="Q55" s="113">
        <v>6</v>
      </c>
      <c r="R55" s="114" t="s">
        <v>3</v>
      </c>
    </row>
    <row r="56" spans="1:18" x14ac:dyDescent="0.25">
      <c r="A56" s="162" t="s">
        <v>68</v>
      </c>
      <c r="B56" s="131" t="s">
        <v>2</v>
      </c>
      <c r="C56" s="158" t="s">
        <v>26</v>
      </c>
      <c r="D56" s="167">
        <v>3</v>
      </c>
      <c r="E56" s="131" t="s">
        <v>2</v>
      </c>
      <c r="F56" s="168">
        <v>9</v>
      </c>
      <c r="H56" s="118">
        <v>2</v>
      </c>
      <c r="I56" s="134" t="s">
        <v>27</v>
      </c>
      <c r="J56" s="120">
        <v>3</v>
      </c>
      <c r="K56" s="121">
        <v>3</v>
      </c>
      <c r="L56" s="121">
        <v>0</v>
      </c>
      <c r="M56" s="120">
        <v>0</v>
      </c>
      <c r="N56" s="121">
        <v>25</v>
      </c>
      <c r="O56" s="121" t="s">
        <v>2</v>
      </c>
      <c r="P56" s="120">
        <v>11</v>
      </c>
      <c r="Q56" s="123">
        <v>6</v>
      </c>
      <c r="R56" s="124" t="s">
        <v>3</v>
      </c>
    </row>
    <row r="57" spans="1:18" x14ac:dyDescent="0.25">
      <c r="A57" s="162" t="s">
        <v>49</v>
      </c>
      <c r="B57" s="131" t="s">
        <v>2</v>
      </c>
      <c r="C57" s="158" t="s">
        <v>47</v>
      </c>
      <c r="D57" s="167">
        <v>5</v>
      </c>
      <c r="E57" s="131" t="s">
        <v>2</v>
      </c>
      <c r="F57" s="168">
        <v>7</v>
      </c>
      <c r="H57" s="118">
        <v>3</v>
      </c>
      <c r="I57" s="134" t="s">
        <v>49</v>
      </c>
      <c r="J57" s="120">
        <v>3</v>
      </c>
      <c r="K57" s="121">
        <v>2</v>
      </c>
      <c r="L57" s="121">
        <v>0</v>
      </c>
      <c r="M57" s="120">
        <v>1</v>
      </c>
      <c r="N57" s="121">
        <v>21</v>
      </c>
      <c r="O57" s="121" t="s">
        <v>2</v>
      </c>
      <c r="P57" s="120">
        <v>15</v>
      </c>
      <c r="Q57" s="123">
        <v>4</v>
      </c>
      <c r="R57" s="124" t="s">
        <v>3</v>
      </c>
    </row>
    <row r="58" spans="1:18" x14ac:dyDescent="0.25">
      <c r="A58" s="162" t="s">
        <v>48</v>
      </c>
      <c r="B58" s="131" t="s">
        <v>2</v>
      </c>
      <c r="C58" s="158" t="s">
        <v>35</v>
      </c>
      <c r="D58" s="167">
        <v>7</v>
      </c>
      <c r="E58" s="131" t="s">
        <v>2</v>
      </c>
      <c r="F58" s="168">
        <v>5</v>
      </c>
      <c r="H58" s="118">
        <v>4</v>
      </c>
      <c r="I58" s="134" t="s">
        <v>48</v>
      </c>
      <c r="J58" s="120">
        <v>3</v>
      </c>
      <c r="K58" s="121">
        <v>2</v>
      </c>
      <c r="L58" s="121">
        <v>0</v>
      </c>
      <c r="M58" s="120">
        <v>1</v>
      </c>
      <c r="N58" s="121">
        <v>20</v>
      </c>
      <c r="O58" s="121" t="s">
        <v>2</v>
      </c>
      <c r="P58" s="120">
        <v>16</v>
      </c>
      <c r="Q58" s="123">
        <v>4</v>
      </c>
      <c r="R58" s="124" t="s">
        <v>3</v>
      </c>
    </row>
    <row r="59" spans="1:18" x14ac:dyDescent="0.25">
      <c r="A59" s="162" t="s">
        <v>27</v>
      </c>
      <c r="B59" s="131" t="s">
        <v>2</v>
      </c>
      <c r="C59" s="158" t="s">
        <v>91</v>
      </c>
      <c r="D59" s="167">
        <v>10</v>
      </c>
      <c r="E59" s="131" t="s">
        <v>2</v>
      </c>
      <c r="F59" s="168">
        <v>2</v>
      </c>
      <c r="H59" s="118">
        <v>5</v>
      </c>
      <c r="I59" s="158" t="s">
        <v>92</v>
      </c>
      <c r="J59" s="120">
        <v>3</v>
      </c>
      <c r="K59" s="121">
        <v>2</v>
      </c>
      <c r="L59" s="121">
        <v>0</v>
      </c>
      <c r="M59" s="120">
        <v>1</v>
      </c>
      <c r="N59" s="121">
        <v>20</v>
      </c>
      <c r="O59" s="121" t="s">
        <v>2</v>
      </c>
      <c r="P59" s="120">
        <v>16</v>
      </c>
      <c r="Q59" s="123">
        <v>4</v>
      </c>
      <c r="R59" s="124" t="s">
        <v>3</v>
      </c>
    </row>
    <row r="60" spans="1:18" ht="13.8" thickBot="1" x14ac:dyDescent="0.3">
      <c r="A60" s="169" t="s">
        <v>7</v>
      </c>
      <c r="B60" s="170" t="s">
        <v>2</v>
      </c>
      <c r="C60" s="171" t="s">
        <v>10</v>
      </c>
      <c r="D60" s="172">
        <v>7</v>
      </c>
      <c r="E60" s="170" t="s">
        <v>2</v>
      </c>
      <c r="F60" s="173">
        <v>5</v>
      </c>
      <c r="H60" s="118">
        <v>6</v>
      </c>
      <c r="I60" s="134" t="s">
        <v>7</v>
      </c>
      <c r="J60" s="120">
        <v>3</v>
      </c>
      <c r="K60" s="121">
        <v>2</v>
      </c>
      <c r="L60" s="121">
        <v>0</v>
      </c>
      <c r="M60" s="120">
        <v>1</v>
      </c>
      <c r="N60" s="121">
        <v>19</v>
      </c>
      <c r="O60" s="121" t="s">
        <v>2</v>
      </c>
      <c r="P60" s="120">
        <v>17</v>
      </c>
      <c r="Q60" s="123">
        <v>4</v>
      </c>
      <c r="R60" s="124" t="s">
        <v>3</v>
      </c>
    </row>
    <row r="61" spans="1:18" ht="13.8" thickTop="1" x14ac:dyDescent="0.25">
      <c r="A61" s="131"/>
      <c r="B61" s="131"/>
      <c r="C61" s="131"/>
      <c r="D61" s="132"/>
      <c r="E61" s="131"/>
      <c r="F61" s="132"/>
      <c r="H61" s="118">
        <v>7</v>
      </c>
      <c r="I61" s="134" t="s">
        <v>26</v>
      </c>
      <c r="J61" s="120">
        <v>3</v>
      </c>
      <c r="K61" s="121">
        <v>1</v>
      </c>
      <c r="L61" s="121">
        <v>1</v>
      </c>
      <c r="M61" s="120">
        <v>1</v>
      </c>
      <c r="N61" s="121">
        <v>19</v>
      </c>
      <c r="O61" s="121" t="s">
        <v>2</v>
      </c>
      <c r="P61" s="120">
        <v>17</v>
      </c>
      <c r="Q61" s="123">
        <v>3</v>
      </c>
      <c r="R61" s="124" t="s">
        <v>3</v>
      </c>
    </row>
    <row r="62" spans="1:18" x14ac:dyDescent="0.25">
      <c r="A62" s="133"/>
      <c r="B62" s="133"/>
      <c r="C62" s="133"/>
      <c r="D62" s="133"/>
      <c r="E62" s="133"/>
      <c r="F62" s="133"/>
      <c r="H62" s="118">
        <v>8</v>
      </c>
      <c r="I62" s="158" t="s">
        <v>68</v>
      </c>
      <c r="J62" s="120">
        <v>3</v>
      </c>
      <c r="K62" s="121">
        <v>1</v>
      </c>
      <c r="L62" s="121">
        <v>0</v>
      </c>
      <c r="M62" s="120">
        <v>2</v>
      </c>
      <c r="N62" s="121">
        <v>17</v>
      </c>
      <c r="O62" s="121" t="s">
        <v>2</v>
      </c>
      <c r="P62" s="120">
        <v>19</v>
      </c>
      <c r="Q62" s="123">
        <v>2</v>
      </c>
      <c r="R62" s="124" t="s">
        <v>3</v>
      </c>
    </row>
    <row r="63" spans="1:18" x14ac:dyDescent="0.25">
      <c r="A63" s="133"/>
      <c r="B63" s="133"/>
      <c r="C63" s="133"/>
      <c r="D63" s="133"/>
      <c r="E63" s="133"/>
      <c r="F63" s="133"/>
      <c r="H63" s="118">
        <v>9</v>
      </c>
      <c r="I63" s="134" t="s">
        <v>47</v>
      </c>
      <c r="J63" s="120">
        <v>3</v>
      </c>
      <c r="K63" s="121">
        <v>1</v>
      </c>
      <c r="L63" s="121">
        <v>0</v>
      </c>
      <c r="M63" s="120">
        <v>2</v>
      </c>
      <c r="N63" s="121">
        <v>13</v>
      </c>
      <c r="O63" s="121" t="s">
        <v>2</v>
      </c>
      <c r="P63" s="120">
        <v>23</v>
      </c>
      <c r="Q63" s="123">
        <v>2</v>
      </c>
      <c r="R63" s="124" t="s">
        <v>3</v>
      </c>
    </row>
    <row r="64" spans="1:18" x14ac:dyDescent="0.25">
      <c r="A64" s="93"/>
      <c r="B64" s="133"/>
      <c r="C64" s="133"/>
      <c r="D64" s="133"/>
      <c r="E64" s="133"/>
      <c r="F64" s="133"/>
      <c r="H64" s="118">
        <v>10</v>
      </c>
      <c r="I64" s="134" t="s">
        <v>10</v>
      </c>
      <c r="J64" s="120">
        <v>3</v>
      </c>
      <c r="K64" s="121">
        <v>0</v>
      </c>
      <c r="L64" s="121">
        <v>1</v>
      </c>
      <c r="M64" s="120">
        <v>2</v>
      </c>
      <c r="N64" s="121">
        <v>14</v>
      </c>
      <c r="O64" s="121" t="s">
        <v>2</v>
      </c>
      <c r="P64" s="120">
        <v>22</v>
      </c>
      <c r="Q64" s="123">
        <v>1</v>
      </c>
      <c r="R64" s="124" t="s">
        <v>3</v>
      </c>
    </row>
    <row r="65" spans="1:23" x14ac:dyDescent="0.25">
      <c r="A65" s="133"/>
      <c r="B65" s="133"/>
      <c r="C65" s="133"/>
      <c r="D65" s="133"/>
      <c r="E65" s="133"/>
      <c r="F65" s="133"/>
      <c r="H65" s="118">
        <v>11</v>
      </c>
      <c r="I65" s="134" t="s">
        <v>35</v>
      </c>
      <c r="J65" s="120">
        <v>3</v>
      </c>
      <c r="K65" s="121">
        <v>0</v>
      </c>
      <c r="L65" s="121">
        <v>0</v>
      </c>
      <c r="M65" s="120">
        <v>3</v>
      </c>
      <c r="N65" s="121">
        <v>13</v>
      </c>
      <c r="O65" s="121" t="s">
        <v>2</v>
      </c>
      <c r="P65" s="120">
        <v>23</v>
      </c>
      <c r="Q65" s="123">
        <v>0</v>
      </c>
      <c r="R65" s="124" t="s">
        <v>3</v>
      </c>
    </row>
    <row r="66" spans="1:23" ht="13.8" thickBot="1" x14ac:dyDescent="0.3">
      <c r="A66" s="133"/>
      <c r="B66" s="133"/>
      <c r="C66" s="133"/>
      <c r="D66" s="133"/>
      <c r="E66" s="133"/>
      <c r="F66" s="133"/>
      <c r="H66" s="146">
        <v>12</v>
      </c>
      <c r="I66" s="149" t="s">
        <v>91</v>
      </c>
      <c r="J66" s="138">
        <v>3</v>
      </c>
      <c r="K66" s="139">
        <v>0</v>
      </c>
      <c r="L66" s="139">
        <v>0</v>
      </c>
      <c r="M66" s="138">
        <v>3</v>
      </c>
      <c r="N66" s="139">
        <v>7</v>
      </c>
      <c r="O66" s="139" t="s">
        <v>2</v>
      </c>
      <c r="P66" s="138">
        <v>29</v>
      </c>
      <c r="Q66" s="141">
        <v>0</v>
      </c>
      <c r="R66" s="142" t="s">
        <v>3</v>
      </c>
      <c r="V66" s="136"/>
    </row>
    <row r="67" spans="1:23" ht="13.8" thickTop="1" x14ac:dyDescent="0.25">
      <c r="A67" s="133"/>
      <c r="B67" s="133"/>
      <c r="C67" s="133"/>
      <c r="D67" s="133"/>
      <c r="E67" s="133"/>
      <c r="F67" s="133"/>
      <c r="J67" s="156">
        <v>36</v>
      </c>
      <c r="K67" s="156">
        <v>17</v>
      </c>
      <c r="L67" s="156">
        <v>2</v>
      </c>
      <c r="M67" s="156">
        <v>17</v>
      </c>
      <c r="N67" s="156">
        <v>216</v>
      </c>
      <c r="O67" s="156">
        <v>0</v>
      </c>
      <c r="P67" s="156">
        <v>216</v>
      </c>
      <c r="Q67" s="157">
        <v>36</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23622047244094491" right="0.23622047244094491" top="0.19685039370078741" bottom="0.35433070866141736" header="0.31496062992125984" footer="0.31496062992125984"/>
  <pageSetup paperSize="9" scale="83" orientation="portrait"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C289"/>
  <sheetViews>
    <sheetView showGridLines="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5</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42636</v>
      </c>
    </row>
    <row r="4" spans="1:29" ht="14.4" thickTop="1" thickBot="1" x14ac:dyDescent="0.3">
      <c r="A4" s="95" t="s">
        <v>56</v>
      </c>
      <c r="B4" s="96">
        <v>0</v>
      </c>
      <c r="C4" s="177" t="s">
        <v>100</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12</v>
      </c>
      <c r="B5" s="104" t="s">
        <v>2</v>
      </c>
      <c r="C5" s="104" t="s">
        <v>38</v>
      </c>
      <c r="D5" s="105">
        <v>8</v>
      </c>
      <c r="E5" s="106" t="s">
        <v>2</v>
      </c>
      <c r="F5" s="107">
        <v>4</v>
      </c>
      <c r="H5" s="108">
        <v>1</v>
      </c>
      <c r="I5" s="109" t="s">
        <v>15</v>
      </c>
      <c r="J5" s="110">
        <v>4</v>
      </c>
      <c r="K5" s="111">
        <v>4</v>
      </c>
      <c r="L5" s="111">
        <v>0</v>
      </c>
      <c r="M5" s="110">
        <v>0</v>
      </c>
      <c r="N5" s="111">
        <v>35</v>
      </c>
      <c r="O5" s="112" t="s">
        <v>2</v>
      </c>
      <c r="P5" s="110">
        <v>13</v>
      </c>
      <c r="Q5" s="113">
        <v>8</v>
      </c>
      <c r="R5" s="114" t="s">
        <v>3</v>
      </c>
    </row>
    <row r="6" spans="1:29" x14ac:dyDescent="0.25">
      <c r="A6" s="103" t="s">
        <v>17</v>
      </c>
      <c r="B6" s="104" t="s">
        <v>2</v>
      </c>
      <c r="C6" s="104" t="s">
        <v>15</v>
      </c>
      <c r="D6" s="115">
        <v>3</v>
      </c>
      <c r="E6" s="116" t="s">
        <v>2</v>
      </c>
      <c r="F6" s="117">
        <v>9</v>
      </c>
      <c r="H6" s="118">
        <v>2</v>
      </c>
      <c r="I6" s="119" t="s">
        <v>12</v>
      </c>
      <c r="J6" s="120">
        <v>4</v>
      </c>
      <c r="K6" s="121">
        <v>3</v>
      </c>
      <c r="L6" s="121">
        <v>0</v>
      </c>
      <c r="M6" s="120">
        <v>1</v>
      </c>
      <c r="N6" s="121">
        <v>27</v>
      </c>
      <c r="O6" s="122" t="s">
        <v>2</v>
      </c>
      <c r="P6" s="120">
        <v>21</v>
      </c>
      <c r="Q6" s="123">
        <v>6</v>
      </c>
      <c r="R6" s="124" t="s">
        <v>3</v>
      </c>
    </row>
    <row r="7" spans="1:29" x14ac:dyDescent="0.25">
      <c r="A7" s="103" t="s">
        <v>65</v>
      </c>
      <c r="B7" s="104" t="s">
        <v>2</v>
      </c>
      <c r="C7" s="104" t="s">
        <v>14</v>
      </c>
      <c r="D7" s="115">
        <v>4</v>
      </c>
      <c r="E7" s="116" t="s">
        <v>2</v>
      </c>
      <c r="F7" s="117">
        <v>8</v>
      </c>
      <c r="H7" s="118">
        <v>3</v>
      </c>
      <c r="I7" s="119" t="s">
        <v>19</v>
      </c>
      <c r="J7" s="120">
        <v>3</v>
      </c>
      <c r="K7" s="121">
        <v>3</v>
      </c>
      <c r="L7" s="121">
        <v>0</v>
      </c>
      <c r="M7" s="120">
        <v>0</v>
      </c>
      <c r="N7" s="121">
        <v>26</v>
      </c>
      <c r="O7" s="122" t="s">
        <v>2</v>
      </c>
      <c r="P7" s="120">
        <v>10</v>
      </c>
      <c r="Q7" s="123">
        <v>6</v>
      </c>
      <c r="R7" s="124" t="s">
        <v>3</v>
      </c>
    </row>
    <row r="8" spans="1:29" x14ac:dyDescent="0.25">
      <c r="A8" s="103" t="s">
        <v>11</v>
      </c>
      <c r="B8" s="104" t="s">
        <v>2</v>
      </c>
      <c r="C8" s="104" t="s">
        <v>18</v>
      </c>
      <c r="D8" s="115">
        <v>6</v>
      </c>
      <c r="E8" s="116" t="s">
        <v>2</v>
      </c>
      <c r="F8" s="117">
        <v>6</v>
      </c>
      <c r="H8" s="118">
        <v>4</v>
      </c>
      <c r="I8" s="125" t="s">
        <v>32</v>
      </c>
      <c r="J8" s="120">
        <v>4</v>
      </c>
      <c r="K8" s="121">
        <v>3</v>
      </c>
      <c r="L8" s="121">
        <v>0</v>
      </c>
      <c r="M8" s="120">
        <v>1</v>
      </c>
      <c r="N8" s="121">
        <v>25</v>
      </c>
      <c r="O8" s="122" t="s">
        <v>2</v>
      </c>
      <c r="P8" s="120">
        <v>23</v>
      </c>
      <c r="Q8" s="123">
        <v>6</v>
      </c>
      <c r="R8" s="124" t="s">
        <v>3</v>
      </c>
    </row>
    <row r="9" spans="1:29" x14ac:dyDescent="0.25">
      <c r="A9" s="103" t="s">
        <v>31</v>
      </c>
      <c r="B9" s="104" t="s">
        <v>2</v>
      </c>
      <c r="C9" s="104" t="s">
        <v>32</v>
      </c>
      <c r="D9" s="115">
        <v>5</v>
      </c>
      <c r="E9" s="116" t="s">
        <v>2</v>
      </c>
      <c r="F9" s="117">
        <v>7</v>
      </c>
      <c r="H9" s="118">
        <v>5</v>
      </c>
      <c r="I9" s="119" t="s">
        <v>18</v>
      </c>
      <c r="J9" s="120">
        <v>4</v>
      </c>
      <c r="K9" s="121">
        <v>2</v>
      </c>
      <c r="L9" s="121">
        <v>1</v>
      </c>
      <c r="M9" s="120">
        <v>1</v>
      </c>
      <c r="N9" s="121">
        <v>27</v>
      </c>
      <c r="O9" s="122" t="s">
        <v>2</v>
      </c>
      <c r="P9" s="120">
        <v>21</v>
      </c>
      <c r="Q9" s="123">
        <v>5</v>
      </c>
      <c r="R9" s="124" t="s">
        <v>3</v>
      </c>
    </row>
    <row r="10" spans="1:29" x14ac:dyDescent="0.25">
      <c r="A10" s="103" t="s">
        <v>20</v>
      </c>
      <c r="B10" s="104" t="s">
        <v>2</v>
      </c>
      <c r="C10" s="104" t="s">
        <v>19</v>
      </c>
      <c r="D10" s="115">
        <v>3</v>
      </c>
      <c r="E10" s="116" t="s">
        <v>2</v>
      </c>
      <c r="F10" s="117">
        <v>9</v>
      </c>
      <c r="H10" s="118">
        <v>6</v>
      </c>
      <c r="I10" s="119" t="s">
        <v>17</v>
      </c>
      <c r="J10" s="120">
        <v>4</v>
      </c>
      <c r="K10" s="121">
        <v>2</v>
      </c>
      <c r="L10" s="121">
        <v>0</v>
      </c>
      <c r="M10" s="120">
        <v>2</v>
      </c>
      <c r="N10" s="121">
        <v>23</v>
      </c>
      <c r="O10" s="122" t="s">
        <v>2</v>
      </c>
      <c r="P10" s="120">
        <v>25</v>
      </c>
      <c r="Q10" s="123">
        <v>4</v>
      </c>
      <c r="R10" s="124" t="s">
        <v>3</v>
      </c>
    </row>
    <row r="11" spans="1:29" ht="13.8" thickBot="1" x14ac:dyDescent="0.3">
      <c r="A11" s="126" t="s">
        <v>84</v>
      </c>
      <c r="B11" s="127" t="s">
        <v>2</v>
      </c>
      <c r="C11" s="127" t="s">
        <v>37</v>
      </c>
      <c r="D11" s="189"/>
      <c r="E11" s="190"/>
      <c r="F11" s="191"/>
      <c r="H11" s="118">
        <v>7</v>
      </c>
      <c r="I11" s="119" t="s">
        <v>11</v>
      </c>
      <c r="J11" s="120">
        <v>4</v>
      </c>
      <c r="K11" s="121">
        <v>1</v>
      </c>
      <c r="L11" s="121">
        <v>2</v>
      </c>
      <c r="M11" s="120">
        <v>1</v>
      </c>
      <c r="N11" s="121">
        <v>23</v>
      </c>
      <c r="O11" s="122" t="s">
        <v>2</v>
      </c>
      <c r="P11" s="120">
        <v>25</v>
      </c>
      <c r="Q11" s="123">
        <v>4</v>
      </c>
      <c r="R11" s="124" t="s">
        <v>3</v>
      </c>
    </row>
    <row r="12" spans="1:29" ht="13.8" thickTop="1" x14ac:dyDescent="0.25">
      <c r="A12" s="131"/>
      <c r="B12" s="131"/>
      <c r="C12" s="131"/>
      <c r="D12" s="132"/>
      <c r="E12" s="132"/>
      <c r="F12" s="132"/>
      <c r="H12" s="118">
        <v>8</v>
      </c>
      <c r="I12" s="119" t="s">
        <v>84</v>
      </c>
      <c r="J12" s="120">
        <v>3</v>
      </c>
      <c r="K12" s="121">
        <v>1</v>
      </c>
      <c r="L12" s="121">
        <v>1</v>
      </c>
      <c r="M12" s="120">
        <v>1</v>
      </c>
      <c r="N12" s="121">
        <v>19</v>
      </c>
      <c r="O12" s="122" t="s">
        <v>2</v>
      </c>
      <c r="P12" s="120">
        <v>17</v>
      </c>
      <c r="Q12" s="123">
        <v>3</v>
      </c>
      <c r="R12" s="124" t="s">
        <v>3</v>
      </c>
    </row>
    <row r="13" spans="1:29" x14ac:dyDescent="0.25">
      <c r="A13" s="133"/>
      <c r="B13" s="133"/>
      <c r="C13" s="133"/>
      <c r="D13" s="133"/>
      <c r="E13" s="133"/>
      <c r="F13" s="133"/>
      <c r="H13" s="118">
        <v>9</v>
      </c>
      <c r="I13" s="119" t="s">
        <v>20</v>
      </c>
      <c r="J13" s="120">
        <v>4</v>
      </c>
      <c r="K13" s="121">
        <v>1</v>
      </c>
      <c r="L13" s="121">
        <v>0</v>
      </c>
      <c r="M13" s="120">
        <v>3</v>
      </c>
      <c r="N13" s="121">
        <v>19</v>
      </c>
      <c r="O13" s="122" t="s">
        <v>2</v>
      </c>
      <c r="P13" s="120">
        <v>29</v>
      </c>
      <c r="Q13" s="123">
        <v>2</v>
      </c>
      <c r="R13" s="124" t="s">
        <v>3</v>
      </c>
    </row>
    <row r="14" spans="1:29" x14ac:dyDescent="0.25">
      <c r="A14" s="133"/>
      <c r="B14" s="133"/>
      <c r="C14" s="133"/>
      <c r="D14" s="133"/>
      <c r="E14" s="133"/>
      <c r="F14" s="133"/>
      <c r="H14" s="118">
        <v>10</v>
      </c>
      <c r="I14" s="125" t="s">
        <v>38</v>
      </c>
      <c r="J14" s="120">
        <v>3</v>
      </c>
      <c r="K14" s="121">
        <v>1</v>
      </c>
      <c r="L14" s="121">
        <v>0</v>
      </c>
      <c r="M14" s="120">
        <v>2</v>
      </c>
      <c r="N14" s="121">
        <v>19</v>
      </c>
      <c r="O14" s="122" t="s">
        <v>2</v>
      </c>
      <c r="P14" s="120">
        <v>17</v>
      </c>
      <c r="Q14" s="123">
        <v>2</v>
      </c>
      <c r="R14" s="124" t="s">
        <v>3</v>
      </c>
    </row>
    <row r="15" spans="1:29" x14ac:dyDescent="0.25">
      <c r="A15" s="133"/>
      <c r="B15" s="133"/>
      <c r="C15" s="133"/>
      <c r="D15" s="133"/>
      <c r="E15" s="133"/>
      <c r="F15" s="133"/>
      <c r="H15" s="118">
        <v>11</v>
      </c>
      <c r="I15" s="119" t="s">
        <v>14</v>
      </c>
      <c r="J15" s="120">
        <v>3</v>
      </c>
      <c r="K15" s="121">
        <v>1</v>
      </c>
      <c r="L15" s="121">
        <v>0</v>
      </c>
      <c r="M15" s="120">
        <v>2</v>
      </c>
      <c r="N15" s="121">
        <v>14</v>
      </c>
      <c r="O15" s="122" t="s">
        <v>2</v>
      </c>
      <c r="P15" s="120">
        <v>22</v>
      </c>
      <c r="Q15" s="123">
        <v>2</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4</v>
      </c>
      <c r="K16" s="121">
        <v>0</v>
      </c>
      <c r="L16" s="121">
        <v>0</v>
      </c>
      <c r="M16" s="120">
        <v>4</v>
      </c>
      <c r="N16" s="121">
        <v>17</v>
      </c>
      <c r="O16" s="122" t="s">
        <v>2</v>
      </c>
      <c r="P16" s="120">
        <v>31</v>
      </c>
      <c r="Q16" s="123">
        <v>0</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4</v>
      </c>
      <c r="K17" s="139">
        <v>0</v>
      </c>
      <c r="L17" s="139">
        <v>0</v>
      </c>
      <c r="M17" s="138">
        <v>4</v>
      </c>
      <c r="N17" s="139">
        <v>14</v>
      </c>
      <c r="O17" s="140" t="s">
        <v>2</v>
      </c>
      <c r="P17" s="138">
        <v>34</v>
      </c>
      <c r="Q17" s="141">
        <v>0</v>
      </c>
      <c r="R17" s="142" t="s">
        <v>3</v>
      </c>
    </row>
    <row r="18" spans="1:18" ht="13.8" thickTop="1" x14ac:dyDescent="0.25">
      <c r="A18" s="133"/>
      <c r="B18" s="133"/>
      <c r="C18" s="133"/>
      <c r="D18" s="133"/>
      <c r="E18" s="133"/>
      <c r="F18" s="133"/>
      <c r="H18" s="122"/>
      <c r="I18" s="136"/>
      <c r="J18" s="121">
        <v>48</v>
      </c>
      <c r="K18" s="121">
        <v>22</v>
      </c>
      <c r="L18" s="121">
        <v>4</v>
      </c>
      <c r="M18" s="121">
        <v>22</v>
      </c>
      <c r="N18" s="121">
        <v>288</v>
      </c>
      <c r="O18" s="121">
        <v>0</v>
      </c>
      <c r="P18" s="121">
        <v>288</v>
      </c>
      <c r="Q18" s="123">
        <v>48</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100</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16</v>
      </c>
      <c r="B22" s="104" t="s">
        <v>2</v>
      </c>
      <c r="C22" s="104" t="s">
        <v>30</v>
      </c>
      <c r="D22" s="105">
        <v>6</v>
      </c>
      <c r="E22" s="106" t="s">
        <v>2</v>
      </c>
      <c r="F22" s="107">
        <v>6</v>
      </c>
      <c r="H22" s="108">
        <v>1</v>
      </c>
      <c r="I22" s="144" t="s">
        <v>33</v>
      </c>
      <c r="J22" s="110">
        <v>4</v>
      </c>
      <c r="K22" s="111">
        <v>3</v>
      </c>
      <c r="L22" s="111">
        <v>0</v>
      </c>
      <c r="M22" s="110">
        <v>1</v>
      </c>
      <c r="N22" s="111">
        <v>28</v>
      </c>
      <c r="O22" s="112" t="s">
        <v>2</v>
      </c>
      <c r="P22" s="110">
        <v>20</v>
      </c>
      <c r="Q22" s="113">
        <v>6</v>
      </c>
      <c r="R22" s="114" t="s">
        <v>3</v>
      </c>
    </row>
    <row r="23" spans="1:18" x14ac:dyDescent="0.25">
      <c r="A23" s="103" t="s">
        <v>86</v>
      </c>
      <c r="B23" s="104" t="s">
        <v>2</v>
      </c>
      <c r="C23" s="104" t="s">
        <v>8</v>
      </c>
      <c r="D23" s="115">
        <v>4</v>
      </c>
      <c r="E23" s="116" t="s">
        <v>2</v>
      </c>
      <c r="F23" s="117">
        <v>8</v>
      </c>
      <c r="H23" s="118">
        <v>2</v>
      </c>
      <c r="I23" s="144" t="s">
        <v>24</v>
      </c>
      <c r="J23" s="145">
        <v>4</v>
      </c>
      <c r="K23" s="121">
        <v>2</v>
      </c>
      <c r="L23" s="121">
        <v>1</v>
      </c>
      <c r="M23" s="120">
        <v>1</v>
      </c>
      <c r="N23" s="121">
        <v>28</v>
      </c>
      <c r="O23" s="122" t="s">
        <v>2</v>
      </c>
      <c r="P23" s="120">
        <v>20</v>
      </c>
      <c r="Q23" s="123">
        <v>5</v>
      </c>
      <c r="R23" s="124" t="s">
        <v>3</v>
      </c>
    </row>
    <row r="24" spans="1:18" x14ac:dyDescent="0.25">
      <c r="A24" s="103" t="s">
        <v>23</v>
      </c>
      <c r="B24" s="104" t="s">
        <v>2</v>
      </c>
      <c r="C24" s="104" t="s">
        <v>33</v>
      </c>
      <c r="D24" s="115">
        <v>9</v>
      </c>
      <c r="E24" s="116" t="s">
        <v>2</v>
      </c>
      <c r="F24" s="117">
        <v>3</v>
      </c>
      <c r="H24" s="118">
        <v>3</v>
      </c>
      <c r="I24" s="144" t="s">
        <v>23</v>
      </c>
      <c r="J24" s="145">
        <v>4</v>
      </c>
      <c r="K24" s="121">
        <v>2</v>
      </c>
      <c r="L24" s="121">
        <v>1</v>
      </c>
      <c r="M24" s="120">
        <v>1</v>
      </c>
      <c r="N24" s="121">
        <v>27</v>
      </c>
      <c r="O24" s="122" t="s">
        <v>2</v>
      </c>
      <c r="P24" s="120">
        <v>21</v>
      </c>
      <c r="Q24" s="123">
        <v>5</v>
      </c>
      <c r="R24" s="124" t="s">
        <v>3</v>
      </c>
    </row>
    <row r="25" spans="1:18" x14ac:dyDescent="0.25">
      <c r="A25" s="103" t="s">
        <v>24</v>
      </c>
      <c r="B25" s="104" t="s">
        <v>2</v>
      </c>
      <c r="C25" s="104" t="s">
        <v>34</v>
      </c>
      <c r="D25" s="115">
        <v>5</v>
      </c>
      <c r="E25" s="116" t="s">
        <v>2</v>
      </c>
      <c r="F25" s="117">
        <v>7</v>
      </c>
      <c r="H25" s="118">
        <v>4</v>
      </c>
      <c r="I25" s="144" t="s">
        <v>86</v>
      </c>
      <c r="J25" s="145">
        <v>4</v>
      </c>
      <c r="K25" s="121">
        <v>2</v>
      </c>
      <c r="L25" s="121">
        <v>1</v>
      </c>
      <c r="M25" s="120">
        <v>1</v>
      </c>
      <c r="N25" s="121">
        <v>25</v>
      </c>
      <c r="O25" s="122" t="s">
        <v>2</v>
      </c>
      <c r="P25" s="120">
        <v>23</v>
      </c>
      <c r="Q25" s="123">
        <v>5</v>
      </c>
      <c r="R25" s="124" t="s">
        <v>3</v>
      </c>
    </row>
    <row r="26" spans="1:18" x14ac:dyDescent="0.25">
      <c r="A26" s="103" t="s">
        <v>13</v>
      </c>
      <c r="B26" s="104" t="s">
        <v>2</v>
      </c>
      <c r="C26" s="104" t="s">
        <v>87</v>
      </c>
      <c r="D26" s="115">
        <v>10</v>
      </c>
      <c r="E26" s="116" t="s">
        <v>2</v>
      </c>
      <c r="F26" s="117">
        <v>2</v>
      </c>
      <c r="H26" s="118">
        <v>5</v>
      </c>
      <c r="I26" s="144" t="s">
        <v>16</v>
      </c>
      <c r="J26" s="145">
        <v>3</v>
      </c>
      <c r="K26" s="121">
        <v>2</v>
      </c>
      <c r="L26" s="121">
        <v>1</v>
      </c>
      <c r="M26" s="120">
        <v>0</v>
      </c>
      <c r="N26" s="121">
        <v>22</v>
      </c>
      <c r="O26" s="122" t="s">
        <v>2</v>
      </c>
      <c r="P26" s="120">
        <v>14</v>
      </c>
      <c r="Q26" s="123">
        <v>5</v>
      </c>
      <c r="R26" s="124" t="s">
        <v>3</v>
      </c>
    </row>
    <row r="27" spans="1:18" x14ac:dyDescent="0.25">
      <c r="A27" s="103" t="s">
        <v>42</v>
      </c>
      <c r="B27" s="104" t="s">
        <v>2</v>
      </c>
      <c r="C27" s="104" t="s">
        <v>85</v>
      </c>
      <c r="D27" s="115">
        <v>8</v>
      </c>
      <c r="E27" s="116" t="s">
        <v>2</v>
      </c>
      <c r="F27" s="117">
        <v>4</v>
      </c>
      <c r="H27" s="118">
        <v>6</v>
      </c>
      <c r="I27" s="144" t="s">
        <v>13</v>
      </c>
      <c r="J27" s="145">
        <v>4</v>
      </c>
      <c r="K27" s="121">
        <v>2</v>
      </c>
      <c r="L27" s="121">
        <v>0</v>
      </c>
      <c r="M27" s="120">
        <v>2</v>
      </c>
      <c r="N27" s="121">
        <v>28</v>
      </c>
      <c r="O27" s="122" t="s">
        <v>2</v>
      </c>
      <c r="P27" s="120">
        <v>20</v>
      </c>
      <c r="Q27" s="123">
        <v>4</v>
      </c>
      <c r="R27" s="124" t="s">
        <v>3</v>
      </c>
    </row>
    <row r="28" spans="1:18" ht="13.8" thickBot="1" x14ac:dyDescent="0.3">
      <c r="A28" s="126" t="s">
        <v>50</v>
      </c>
      <c r="B28" s="127" t="s">
        <v>2</v>
      </c>
      <c r="C28" s="127" t="s">
        <v>37</v>
      </c>
      <c r="D28" s="189"/>
      <c r="E28" s="190"/>
      <c r="F28" s="191"/>
      <c r="H28" s="118">
        <v>7</v>
      </c>
      <c r="I28" s="144" t="s">
        <v>42</v>
      </c>
      <c r="J28" s="145">
        <v>4</v>
      </c>
      <c r="K28" s="121">
        <v>2</v>
      </c>
      <c r="L28" s="121">
        <v>0</v>
      </c>
      <c r="M28" s="120">
        <v>2</v>
      </c>
      <c r="N28" s="121">
        <v>24</v>
      </c>
      <c r="O28" s="122" t="s">
        <v>2</v>
      </c>
      <c r="P28" s="120">
        <v>24</v>
      </c>
      <c r="Q28" s="123">
        <v>4</v>
      </c>
      <c r="R28" s="124" t="s">
        <v>3</v>
      </c>
    </row>
    <row r="29" spans="1:18" ht="13.8" thickTop="1" x14ac:dyDescent="0.25">
      <c r="A29" s="131"/>
      <c r="B29" s="131"/>
      <c r="C29" s="131"/>
      <c r="D29" s="132"/>
      <c r="E29" s="131"/>
      <c r="F29" s="132"/>
      <c r="H29" s="118">
        <v>8</v>
      </c>
      <c r="I29" s="144" t="s">
        <v>34</v>
      </c>
      <c r="J29" s="145">
        <v>4</v>
      </c>
      <c r="K29" s="121">
        <v>2</v>
      </c>
      <c r="L29" s="121">
        <v>0</v>
      </c>
      <c r="M29" s="120">
        <v>2</v>
      </c>
      <c r="N29" s="121">
        <v>21</v>
      </c>
      <c r="O29" s="122" t="s">
        <v>2</v>
      </c>
      <c r="P29" s="120">
        <v>27</v>
      </c>
      <c r="Q29" s="123">
        <v>4</v>
      </c>
      <c r="R29" s="124" t="s">
        <v>3</v>
      </c>
    </row>
    <row r="30" spans="1:18" x14ac:dyDescent="0.25">
      <c r="A30" s="133"/>
      <c r="B30" s="133"/>
      <c r="C30" s="133"/>
      <c r="D30" s="133"/>
      <c r="E30" s="133"/>
      <c r="F30" s="133"/>
      <c r="H30" s="118">
        <v>9</v>
      </c>
      <c r="I30" s="144" t="s">
        <v>8</v>
      </c>
      <c r="J30" s="145">
        <v>4</v>
      </c>
      <c r="K30" s="121">
        <v>1</v>
      </c>
      <c r="L30" s="121">
        <v>2</v>
      </c>
      <c r="M30" s="120">
        <v>1</v>
      </c>
      <c r="N30" s="121">
        <v>24</v>
      </c>
      <c r="O30" s="122" t="s">
        <v>2</v>
      </c>
      <c r="P30" s="120">
        <v>24</v>
      </c>
      <c r="Q30" s="123">
        <v>4</v>
      </c>
      <c r="R30" s="124" t="s">
        <v>3</v>
      </c>
    </row>
    <row r="31" spans="1:18" x14ac:dyDescent="0.25">
      <c r="A31" s="133"/>
      <c r="B31" s="133"/>
      <c r="C31" s="133"/>
      <c r="D31" s="133"/>
      <c r="E31" s="133"/>
      <c r="F31" s="133"/>
      <c r="H31" s="118">
        <v>10</v>
      </c>
      <c r="I31" s="144" t="s">
        <v>30</v>
      </c>
      <c r="J31" s="145">
        <v>3</v>
      </c>
      <c r="K31" s="121">
        <v>1</v>
      </c>
      <c r="L31" s="121">
        <v>1</v>
      </c>
      <c r="M31" s="120">
        <v>1</v>
      </c>
      <c r="N31" s="121">
        <v>17</v>
      </c>
      <c r="O31" s="122" t="s">
        <v>2</v>
      </c>
      <c r="P31" s="120">
        <v>19</v>
      </c>
      <c r="Q31" s="123">
        <v>3</v>
      </c>
      <c r="R31" s="124" t="s">
        <v>3</v>
      </c>
    </row>
    <row r="32" spans="1:18" x14ac:dyDescent="0.25">
      <c r="A32" s="133"/>
      <c r="B32" s="133"/>
      <c r="C32" s="133"/>
      <c r="D32" s="133"/>
      <c r="E32" s="133"/>
      <c r="F32" s="133"/>
      <c r="H32" s="118">
        <v>11</v>
      </c>
      <c r="I32" s="144" t="s">
        <v>85</v>
      </c>
      <c r="J32" s="145">
        <v>3</v>
      </c>
      <c r="K32" s="121">
        <v>0</v>
      </c>
      <c r="L32" s="121">
        <v>2</v>
      </c>
      <c r="M32" s="120">
        <v>1</v>
      </c>
      <c r="N32" s="121">
        <v>16</v>
      </c>
      <c r="O32" s="122" t="s">
        <v>2</v>
      </c>
      <c r="P32" s="120">
        <v>20</v>
      </c>
      <c r="Q32" s="123">
        <v>2</v>
      </c>
      <c r="R32" s="134" t="s">
        <v>3</v>
      </c>
    </row>
    <row r="33" spans="1:29" x14ac:dyDescent="0.25">
      <c r="A33" s="133"/>
      <c r="B33" s="133"/>
      <c r="C33" s="133"/>
      <c r="D33" s="133"/>
      <c r="E33" s="133"/>
      <c r="F33" s="133"/>
      <c r="H33" s="118">
        <v>12</v>
      </c>
      <c r="I33" s="144" t="s">
        <v>87</v>
      </c>
      <c r="J33" s="145">
        <v>4</v>
      </c>
      <c r="K33" s="121">
        <v>0</v>
      </c>
      <c r="L33" s="121">
        <v>1</v>
      </c>
      <c r="M33" s="120">
        <v>3</v>
      </c>
      <c r="N33" s="121">
        <v>13</v>
      </c>
      <c r="O33" s="122" t="s">
        <v>2</v>
      </c>
      <c r="P33" s="120">
        <v>35</v>
      </c>
      <c r="Q33" s="123">
        <v>1</v>
      </c>
      <c r="R33" s="134" t="s">
        <v>3</v>
      </c>
    </row>
    <row r="34" spans="1:29" ht="13.8" thickBot="1" x14ac:dyDescent="0.3">
      <c r="A34" s="133"/>
      <c r="B34" s="133"/>
      <c r="C34" s="133"/>
      <c r="D34" s="133"/>
      <c r="E34" s="133"/>
      <c r="F34" s="133"/>
      <c r="H34" s="146">
        <v>13</v>
      </c>
      <c r="I34" s="147" t="s">
        <v>50</v>
      </c>
      <c r="J34" s="148">
        <v>3</v>
      </c>
      <c r="K34" s="139">
        <v>0</v>
      </c>
      <c r="L34" s="139">
        <v>0</v>
      </c>
      <c r="M34" s="138">
        <v>3</v>
      </c>
      <c r="N34" s="139">
        <v>15</v>
      </c>
      <c r="O34" s="140" t="s">
        <v>2</v>
      </c>
      <c r="P34" s="138">
        <v>21</v>
      </c>
      <c r="Q34" s="141">
        <v>0</v>
      </c>
      <c r="R34" s="149" t="s">
        <v>3</v>
      </c>
    </row>
    <row r="35" spans="1:29" ht="13.8" thickTop="1" x14ac:dyDescent="0.25">
      <c r="A35" s="133"/>
      <c r="B35" s="133"/>
      <c r="C35" s="133"/>
      <c r="D35" s="133"/>
      <c r="E35" s="133"/>
      <c r="F35" s="133"/>
      <c r="H35" s="122"/>
      <c r="I35" s="136"/>
      <c r="J35" s="121">
        <v>48</v>
      </c>
      <c r="K35" s="121">
        <v>19</v>
      </c>
      <c r="L35" s="121">
        <v>10</v>
      </c>
      <c r="M35" s="121">
        <v>19</v>
      </c>
      <c r="N35" s="121">
        <v>288</v>
      </c>
      <c r="O35" s="121">
        <v>0</v>
      </c>
      <c r="P35" s="121">
        <v>288</v>
      </c>
      <c r="Q35" s="123">
        <v>48</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100</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46</v>
      </c>
      <c r="B39" s="131" t="s">
        <v>2</v>
      </c>
      <c r="C39" s="158" t="s">
        <v>9</v>
      </c>
      <c r="D39" s="163">
        <v>6</v>
      </c>
      <c r="E39" s="164" t="s">
        <v>2</v>
      </c>
      <c r="F39" s="165">
        <v>6</v>
      </c>
      <c r="H39" s="108">
        <v>1</v>
      </c>
      <c r="I39" s="166" t="s">
        <v>36</v>
      </c>
      <c r="J39" s="110">
        <v>4</v>
      </c>
      <c r="K39" s="111">
        <v>4</v>
      </c>
      <c r="L39" s="111">
        <v>0</v>
      </c>
      <c r="M39" s="110">
        <v>0</v>
      </c>
      <c r="N39" s="111">
        <v>30</v>
      </c>
      <c r="O39" s="112" t="s">
        <v>2</v>
      </c>
      <c r="P39" s="110">
        <v>18</v>
      </c>
      <c r="Q39" s="113">
        <v>8</v>
      </c>
      <c r="R39" s="114" t="s">
        <v>3</v>
      </c>
    </row>
    <row r="40" spans="1:29" x14ac:dyDescent="0.25">
      <c r="A40" s="162" t="s">
        <v>36</v>
      </c>
      <c r="B40" s="131" t="s">
        <v>2</v>
      </c>
      <c r="C40" s="158" t="s">
        <v>88</v>
      </c>
      <c r="D40" s="167">
        <v>7</v>
      </c>
      <c r="E40" s="131" t="s">
        <v>2</v>
      </c>
      <c r="F40" s="168">
        <v>5</v>
      </c>
      <c r="H40" s="118">
        <v>2</v>
      </c>
      <c r="I40" s="144" t="s">
        <v>29</v>
      </c>
      <c r="J40" s="145">
        <v>4</v>
      </c>
      <c r="K40" s="151">
        <v>2</v>
      </c>
      <c r="L40" s="121">
        <v>1</v>
      </c>
      <c r="M40" s="120">
        <v>1</v>
      </c>
      <c r="N40" s="151">
        <v>29</v>
      </c>
      <c r="O40" s="122" t="s">
        <v>2</v>
      </c>
      <c r="P40" s="120">
        <v>19</v>
      </c>
      <c r="Q40" s="152">
        <v>5</v>
      </c>
      <c r="R40" s="124" t="s">
        <v>3</v>
      </c>
    </row>
    <row r="41" spans="1:29" x14ac:dyDescent="0.25">
      <c r="A41" s="162" t="s">
        <v>22</v>
      </c>
      <c r="B41" s="131" t="s">
        <v>2</v>
      </c>
      <c r="C41" s="158" t="s">
        <v>29</v>
      </c>
      <c r="D41" s="167">
        <v>2</v>
      </c>
      <c r="E41" s="131" t="s">
        <v>2</v>
      </c>
      <c r="F41" s="168">
        <v>10</v>
      </c>
      <c r="H41" s="118">
        <v>3</v>
      </c>
      <c r="I41" s="144" t="s">
        <v>9</v>
      </c>
      <c r="J41" s="145">
        <v>4</v>
      </c>
      <c r="K41" s="151">
        <v>2</v>
      </c>
      <c r="L41" s="121">
        <v>1</v>
      </c>
      <c r="M41" s="120">
        <v>1</v>
      </c>
      <c r="N41" s="151">
        <v>28</v>
      </c>
      <c r="O41" s="122" t="s">
        <v>2</v>
      </c>
      <c r="P41" s="120">
        <v>20</v>
      </c>
      <c r="Q41" s="152">
        <v>5</v>
      </c>
      <c r="R41" s="124" t="s">
        <v>3</v>
      </c>
    </row>
    <row r="42" spans="1:29" x14ac:dyDescent="0.25">
      <c r="A42" s="162" t="s">
        <v>28</v>
      </c>
      <c r="B42" s="131" t="s">
        <v>2</v>
      </c>
      <c r="C42" s="158" t="s">
        <v>44</v>
      </c>
      <c r="D42" s="167">
        <v>6</v>
      </c>
      <c r="E42" s="131" t="s">
        <v>2</v>
      </c>
      <c r="F42" s="168">
        <v>6</v>
      </c>
      <c r="G42" s="131"/>
      <c r="H42" s="118">
        <v>4</v>
      </c>
      <c r="I42" s="153" t="s">
        <v>63</v>
      </c>
      <c r="J42" s="145">
        <v>4</v>
      </c>
      <c r="K42" s="151">
        <v>2</v>
      </c>
      <c r="L42" s="121">
        <v>1</v>
      </c>
      <c r="M42" s="120">
        <v>1</v>
      </c>
      <c r="N42" s="151">
        <v>24</v>
      </c>
      <c r="O42" s="122" t="s">
        <v>2</v>
      </c>
      <c r="P42" s="120">
        <v>24</v>
      </c>
      <c r="Q42" s="152">
        <v>5</v>
      </c>
      <c r="R42" s="124" t="s">
        <v>3</v>
      </c>
    </row>
    <row r="43" spans="1:29" x14ac:dyDescent="0.25">
      <c r="A43" s="162" t="s">
        <v>21</v>
      </c>
      <c r="B43" s="131" t="s">
        <v>2</v>
      </c>
      <c r="C43" s="158" t="s">
        <v>63</v>
      </c>
      <c r="D43" s="167">
        <v>6</v>
      </c>
      <c r="E43" s="131" t="s">
        <v>2</v>
      </c>
      <c r="F43" s="168">
        <v>6</v>
      </c>
      <c r="H43" s="118">
        <v>5</v>
      </c>
      <c r="I43" s="144" t="s">
        <v>22</v>
      </c>
      <c r="J43" s="145">
        <v>4</v>
      </c>
      <c r="K43" s="151">
        <v>2</v>
      </c>
      <c r="L43" s="121">
        <v>0</v>
      </c>
      <c r="M43" s="120">
        <v>2</v>
      </c>
      <c r="N43" s="151">
        <v>24</v>
      </c>
      <c r="O43" s="122" t="s">
        <v>2</v>
      </c>
      <c r="P43" s="120">
        <v>24</v>
      </c>
      <c r="Q43" s="152">
        <v>4</v>
      </c>
      <c r="R43" s="124" t="s">
        <v>3</v>
      </c>
    </row>
    <row r="44" spans="1:29" ht="13.8" thickBot="1" x14ac:dyDescent="0.3">
      <c r="A44" s="182" t="s">
        <v>89</v>
      </c>
      <c r="B44" s="170" t="s">
        <v>2</v>
      </c>
      <c r="C44" s="171" t="s">
        <v>45</v>
      </c>
      <c r="D44" s="172">
        <v>6</v>
      </c>
      <c r="E44" s="170" t="s">
        <v>2</v>
      </c>
      <c r="F44" s="173">
        <v>6</v>
      </c>
      <c r="G44" s="178"/>
      <c r="H44" s="118">
        <v>6</v>
      </c>
      <c r="I44" s="153" t="s">
        <v>88</v>
      </c>
      <c r="J44" s="145">
        <v>4</v>
      </c>
      <c r="K44" s="151">
        <v>1</v>
      </c>
      <c r="L44" s="121">
        <v>2</v>
      </c>
      <c r="M44" s="120">
        <v>1</v>
      </c>
      <c r="N44" s="151">
        <v>25</v>
      </c>
      <c r="O44" s="122" t="s">
        <v>2</v>
      </c>
      <c r="P44" s="120">
        <v>23</v>
      </c>
      <c r="Q44" s="152">
        <v>4</v>
      </c>
      <c r="R44" s="124" t="s">
        <v>3</v>
      </c>
    </row>
    <row r="45" spans="1:29" ht="13.8" thickTop="1" x14ac:dyDescent="0.25">
      <c r="A45" s="179"/>
      <c r="B45" s="131"/>
      <c r="C45" s="131"/>
      <c r="D45" s="132"/>
      <c r="E45" s="131"/>
      <c r="F45" s="132"/>
      <c r="H45" s="118">
        <v>7</v>
      </c>
      <c r="I45" s="153" t="s">
        <v>45</v>
      </c>
      <c r="J45" s="145">
        <v>4</v>
      </c>
      <c r="K45" s="151">
        <v>1</v>
      </c>
      <c r="L45" s="121">
        <v>2</v>
      </c>
      <c r="M45" s="120">
        <v>1</v>
      </c>
      <c r="N45" s="151">
        <v>22</v>
      </c>
      <c r="O45" s="122" t="s">
        <v>2</v>
      </c>
      <c r="P45" s="120">
        <v>26</v>
      </c>
      <c r="Q45" s="152">
        <v>4</v>
      </c>
      <c r="R45" s="124" t="s">
        <v>3</v>
      </c>
    </row>
    <row r="46" spans="1:29" x14ac:dyDescent="0.25">
      <c r="A46" s="131"/>
      <c r="B46" s="131"/>
      <c r="C46" s="131"/>
      <c r="D46" s="132"/>
      <c r="E46" s="132"/>
      <c r="F46" s="132"/>
      <c r="H46" s="118">
        <v>8</v>
      </c>
      <c r="I46" s="144" t="s">
        <v>21</v>
      </c>
      <c r="J46" s="145">
        <v>4</v>
      </c>
      <c r="K46" s="151">
        <v>0</v>
      </c>
      <c r="L46" s="121">
        <v>4</v>
      </c>
      <c r="M46" s="120">
        <v>0</v>
      </c>
      <c r="N46" s="151">
        <v>24</v>
      </c>
      <c r="O46" s="122" t="s">
        <v>2</v>
      </c>
      <c r="P46" s="120">
        <v>24</v>
      </c>
      <c r="Q46" s="152">
        <v>4</v>
      </c>
      <c r="R46" s="124" t="s">
        <v>3</v>
      </c>
    </row>
    <row r="47" spans="1:29" x14ac:dyDescent="0.25">
      <c r="A47" s="133"/>
      <c r="B47" s="133"/>
      <c r="C47" s="133"/>
      <c r="D47" s="133"/>
      <c r="E47" s="133"/>
      <c r="F47" s="133"/>
      <c r="H47" s="118">
        <v>9</v>
      </c>
      <c r="I47" s="153" t="s">
        <v>44</v>
      </c>
      <c r="J47" s="145">
        <v>4</v>
      </c>
      <c r="K47" s="151">
        <v>1</v>
      </c>
      <c r="L47" s="121">
        <v>1</v>
      </c>
      <c r="M47" s="120">
        <v>2</v>
      </c>
      <c r="N47" s="151">
        <v>20</v>
      </c>
      <c r="O47" s="122" t="s">
        <v>2</v>
      </c>
      <c r="P47" s="120">
        <v>28</v>
      </c>
      <c r="Q47" s="152">
        <v>3</v>
      </c>
      <c r="R47" s="124" t="s">
        <v>3</v>
      </c>
    </row>
    <row r="48" spans="1:29" x14ac:dyDescent="0.25">
      <c r="A48" s="133"/>
      <c r="B48" s="133"/>
      <c r="C48" s="133"/>
      <c r="D48" s="133"/>
      <c r="E48" s="133"/>
      <c r="F48" s="133"/>
      <c r="H48" s="118">
        <v>10</v>
      </c>
      <c r="I48" s="144" t="s">
        <v>28</v>
      </c>
      <c r="J48" s="145">
        <v>4</v>
      </c>
      <c r="K48" s="151">
        <v>0</v>
      </c>
      <c r="L48" s="121">
        <v>2</v>
      </c>
      <c r="M48" s="120">
        <v>2</v>
      </c>
      <c r="N48" s="151">
        <v>22</v>
      </c>
      <c r="O48" s="122" t="s">
        <v>2</v>
      </c>
      <c r="P48" s="120">
        <v>26</v>
      </c>
      <c r="Q48" s="152">
        <v>2</v>
      </c>
      <c r="R48" s="124" t="s">
        <v>3</v>
      </c>
    </row>
    <row r="49" spans="1:18" x14ac:dyDescent="0.25">
      <c r="A49" s="133"/>
      <c r="B49" s="133"/>
      <c r="C49" s="133"/>
      <c r="D49" s="133"/>
      <c r="E49" s="133"/>
      <c r="F49" s="133"/>
      <c r="H49" s="118">
        <v>11</v>
      </c>
      <c r="I49" s="144" t="s">
        <v>89</v>
      </c>
      <c r="J49" s="145">
        <v>4</v>
      </c>
      <c r="K49" s="151">
        <v>0</v>
      </c>
      <c r="L49" s="121">
        <v>2</v>
      </c>
      <c r="M49" s="120">
        <v>2</v>
      </c>
      <c r="N49" s="151">
        <v>20</v>
      </c>
      <c r="O49" s="122" t="s">
        <v>2</v>
      </c>
      <c r="P49" s="120">
        <v>28</v>
      </c>
      <c r="Q49" s="152">
        <v>2</v>
      </c>
      <c r="R49" s="124" t="s">
        <v>3</v>
      </c>
    </row>
    <row r="50" spans="1:18" ht="13.8" thickBot="1" x14ac:dyDescent="0.3">
      <c r="A50" s="133"/>
      <c r="B50" s="133"/>
      <c r="C50" s="133"/>
      <c r="D50" s="133"/>
      <c r="E50" s="133"/>
      <c r="F50" s="133"/>
      <c r="H50" s="146">
        <v>12</v>
      </c>
      <c r="I50" s="147" t="s">
        <v>46</v>
      </c>
      <c r="J50" s="148">
        <v>4</v>
      </c>
      <c r="K50" s="154">
        <v>0</v>
      </c>
      <c r="L50" s="139">
        <v>2</v>
      </c>
      <c r="M50" s="138">
        <v>2</v>
      </c>
      <c r="N50" s="154">
        <v>20</v>
      </c>
      <c r="O50" s="140" t="s">
        <v>2</v>
      </c>
      <c r="P50" s="138">
        <v>28</v>
      </c>
      <c r="Q50" s="155">
        <v>2</v>
      </c>
      <c r="R50" s="142" t="s">
        <v>3</v>
      </c>
    </row>
    <row r="51" spans="1:18" ht="13.8" thickTop="1" x14ac:dyDescent="0.25">
      <c r="A51" s="133"/>
      <c r="B51" s="133"/>
      <c r="C51" s="133"/>
      <c r="D51" s="133"/>
      <c r="E51" s="133"/>
      <c r="F51" s="133"/>
      <c r="J51" s="156">
        <v>48</v>
      </c>
      <c r="K51" s="156">
        <v>15</v>
      </c>
      <c r="L51" s="156">
        <v>18</v>
      </c>
      <c r="M51" s="156">
        <v>15</v>
      </c>
      <c r="N51" s="156">
        <v>288</v>
      </c>
      <c r="O51" s="156">
        <v>0</v>
      </c>
      <c r="P51" s="156">
        <v>288</v>
      </c>
      <c r="Q51" s="157">
        <v>48</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100</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35</v>
      </c>
      <c r="B55" s="164" t="s">
        <v>2</v>
      </c>
      <c r="C55" s="175" t="s">
        <v>27</v>
      </c>
      <c r="D55" s="163">
        <v>5</v>
      </c>
      <c r="E55" s="164" t="s">
        <v>2</v>
      </c>
      <c r="F55" s="165">
        <v>7</v>
      </c>
      <c r="H55" s="108">
        <v>1</v>
      </c>
      <c r="I55" s="176" t="s">
        <v>27</v>
      </c>
      <c r="J55" s="110">
        <v>4</v>
      </c>
      <c r="K55" s="111">
        <v>4</v>
      </c>
      <c r="L55" s="111">
        <v>0</v>
      </c>
      <c r="M55" s="110">
        <v>0</v>
      </c>
      <c r="N55" s="111">
        <v>32</v>
      </c>
      <c r="O55" s="112" t="s">
        <v>2</v>
      </c>
      <c r="P55" s="110">
        <v>16</v>
      </c>
      <c r="Q55" s="113">
        <v>8</v>
      </c>
      <c r="R55" s="114" t="s">
        <v>3</v>
      </c>
    </row>
    <row r="56" spans="1:18" x14ac:dyDescent="0.25">
      <c r="A56" s="162" t="s">
        <v>26</v>
      </c>
      <c r="B56" s="131" t="s">
        <v>2</v>
      </c>
      <c r="C56" s="158" t="s">
        <v>90</v>
      </c>
      <c r="D56" s="167">
        <v>7</v>
      </c>
      <c r="E56" s="131" t="s">
        <v>2</v>
      </c>
      <c r="F56" s="168">
        <v>5</v>
      </c>
      <c r="H56" s="118">
        <v>2</v>
      </c>
      <c r="I56" s="134" t="s">
        <v>90</v>
      </c>
      <c r="J56" s="120">
        <v>4</v>
      </c>
      <c r="K56" s="121">
        <v>3</v>
      </c>
      <c r="L56" s="121">
        <v>0</v>
      </c>
      <c r="M56" s="120">
        <v>1</v>
      </c>
      <c r="N56" s="121">
        <v>33</v>
      </c>
      <c r="O56" s="121" t="s">
        <v>2</v>
      </c>
      <c r="P56" s="120">
        <v>15</v>
      </c>
      <c r="Q56" s="123">
        <v>6</v>
      </c>
      <c r="R56" s="124" t="s">
        <v>3</v>
      </c>
    </row>
    <row r="57" spans="1:18" x14ac:dyDescent="0.25">
      <c r="A57" s="162" t="s">
        <v>10</v>
      </c>
      <c r="B57" s="131" t="s">
        <v>2</v>
      </c>
      <c r="C57" s="158" t="s">
        <v>68</v>
      </c>
      <c r="D57" s="167">
        <v>7</v>
      </c>
      <c r="E57" s="131" t="s">
        <v>2</v>
      </c>
      <c r="F57" s="168">
        <v>5</v>
      </c>
      <c r="H57" s="118">
        <v>3</v>
      </c>
      <c r="I57" s="134" t="s">
        <v>48</v>
      </c>
      <c r="J57" s="120">
        <v>4</v>
      </c>
      <c r="K57" s="121">
        <v>3</v>
      </c>
      <c r="L57" s="121">
        <v>0</v>
      </c>
      <c r="M57" s="120">
        <v>1</v>
      </c>
      <c r="N57" s="121">
        <v>31</v>
      </c>
      <c r="O57" s="121" t="s">
        <v>2</v>
      </c>
      <c r="P57" s="120">
        <v>17</v>
      </c>
      <c r="Q57" s="123">
        <v>6</v>
      </c>
      <c r="R57" s="124" t="s">
        <v>3</v>
      </c>
    </row>
    <row r="58" spans="1:18" x14ac:dyDescent="0.25">
      <c r="A58" s="162" t="s">
        <v>92</v>
      </c>
      <c r="B58" s="131" t="s">
        <v>2</v>
      </c>
      <c r="C58" s="158" t="s">
        <v>7</v>
      </c>
      <c r="D58" s="167">
        <v>9</v>
      </c>
      <c r="E58" s="131" t="s">
        <v>2</v>
      </c>
      <c r="F58" s="168">
        <v>3</v>
      </c>
      <c r="H58" s="118">
        <v>4</v>
      </c>
      <c r="I58" s="134" t="s">
        <v>92</v>
      </c>
      <c r="J58" s="120">
        <v>4</v>
      </c>
      <c r="K58" s="121">
        <v>3</v>
      </c>
      <c r="L58" s="121">
        <v>0</v>
      </c>
      <c r="M58" s="120">
        <v>1</v>
      </c>
      <c r="N58" s="121">
        <v>29</v>
      </c>
      <c r="O58" s="121" t="s">
        <v>2</v>
      </c>
      <c r="P58" s="120">
        <v>19</v>
      </c>
      <c r="Q58" s="123">
        <v>6</v>
      </c>
      <c r="R58" s="124" t="s">
        <v>3</v>
      </c>
    </row>
    <row r="59" spans="1:18" x14ac:dyDescent="0.25">
      <c r="A59" s="162" t="s">
        <v>48</v>
      </c>
      <c r="B59" s="131" t="s">
        <v>2</v>
      </c>
      <c r="C59" s="158" t="s">
        <v>49</v>
      </c>
      <c r="D59" s="167">
        <v>11</v>
      </c>
      <c r="E59" s="131" t="s">
        <v>2</v>
      </c>
      <c r="F59" s="168">
        <v>1</v>
      </c>
      <c r="H59" s="118">
        <v>5</v>
      </c>
      <c r="I59" s="158" t="s">
        <v>26</v>
      </c>
      <c r="J59" s="120">
        <v>4</v>
      </c>
      <c r="K59" s="121">
        <v>2</v>
      </c>
      <c r="L59" s="121">
        <v>1</v>
      </c>
      <c r="M59" s="120">
        <v>1</v>
      </c>
      <c r="N59" s="121">
        <v>26</v>
      </c>
      <c r="O59" s="121" t="s">
        <v>2</v>
      </c>
      <c r="P59" s="120">
        <v>22</v>
      </c>
      <c r="Q59" s="123">
        <v>5</v>
      </c>
      <c r="R59" s="124" t="s">
        <v>3</v>
      </c>
    </row>
    <row r="60" spans="1:18" ht="13.8" thickBot="1" x14ac:dyDescent="0.3">
      <c r="A60" s="169" t="s">
        <v>47</v>
      </c>
      <c r="B60" s="170" t="s">
        <v>2</v>
      </c>
      <c r="C60" s="171" t="s">
        <v>91</v>
      </c>
      <c r="D60" s="172">
        <v>8</v>
      </c>
      <c r="E60" s="170" t="s">
        <v>2</v>
      </c>
      <c r="F60" s="173">
        <v>4</v>
      </c>
      <c r="H60" s="118">
        <v>6</v>
      </c>
      <c r="I60" s="134" t="s">
        <v>49</v>
      </c>
      <c r="J60" s="120">
        <v>4</v>
      </c>
      <c r="K60" s="121">
        <v>2</v>
      </c>
      <c r="L60" s="121">
        <v>0</v>
      </c>
      <c r="M60" s="120">
        <v>2</v>
      </c>
      <c r="N60" s="121">
        <v>22</v>
      </c>
      <c r="O60" s="121" t="s">
        <v>2</v>
      </c>
      <c r="P60" s="120">
        <v>26</v>
      </c>
      <c r="Q60" s="123">
        <v>4</v>
      </c>
      <c r="R60" s="124" t="s">
        <v>3</v>
      </c>
    </row>
    <row r="61" spans="1:18" ht="13.8" thickTop="1" x14ac:dyDescent="0.25">
      <c r="A61" s="131"/>
      <c r="B61" s="131"/>
      <c r="C61" s="131"/>
      <c r="D61" s="132"/>
      <c r="E61" s="131"/>
      <c r="F61" s="132"/>
      <c r="H61" s="118">
        <v>7</v>
      </c>
      <c r="I61" s="134" t="s">
        <v>7</v>
      </c>
      <c r="J61" s="120">
        <v>4</v>
      </c>
      <c r="K61" s="121">
        <v>2</v>
      </c>
      <c r="L61" s="121">
        <v>0</v>
      </c>
      <c r="M61" s="120">
        <v>2</v>
      </c>
      <c r="N61" s="121">
        <v>22</v>
      </c>
      <c r="O61" s="121" t="s">
        <v>2</v>
      </c>
      <c r="P61" s="120">
        <v>26</v>
      </c>
      <c r="Q61" s="123">
        <v>4</v>
      </c>
      <c r="R61" s="124" t="s">
        <v>3</v>
      </c>
    </row>
    <row r="62" spans="1:18" x14ac:dyDescent="0.25">
      <c r="A62" s="133"/>
      <c r="B62" s="133"/>
      <c r="C62" s="133"/>
      <c r="D62" s="133"/>
      <c r="E62" s="133"/>
      <c r="F62" s="133"/>
      <c r="H62" s="118">
        <v>8</v>
      </c>
      <c r="I62" s="158" t="s">
        <v>47</v>
      </c>
      <c r="J62" s="120">
        <v>4</v>
      </c>
      <c r="K62" s="121">
        <v>2</v>
      </c>
      <c r="L62" s="121">
        <v>0</v>
      </c>
      <c r="M62" s="120">
        <v>2</v>
      </c>
      <c r="N62" s="121">
        <v>21</v>
      </c>
      <c r="O62" s="121" t="s">
        <v>2</v>
      </c>
      <c r="P62" s="120">
        <v>27</v>
      </c>
      <c r="Q62" s="123">
        <v>4</v>
      </c>
      <c r="R62" s="124" t="s">
        <v>3</v>
      </c>
    </row>
    <row r="63" spans="1:18" x14ac:dyDescent="0.25">
      <c r="A63" s="133"/>
      <c r="B63" s="133"/>
      <c r="C63" s="133"/>
      <c r="D63" s="133"/>
      <c r="E63" s="133"/>
      <c r="F63" s="133"/>
      <c r="H63" s="118">
        <v>9</v>
      </c>
      <c r="I63" s="134" t="s">
        <v>10</v>
      </c>
      <c r="J63" s="120">
        <v>4</v>
      </c>
      <c r="K63" s="121">
        <v>1</v>
      </c>
      <c r="L63" s="121">
        <v>1</v>
      </c>
      <c r="M63" s="120">
        <v>2</v>
      </c>
      <c r="N63" s="121">
        <v>21</v>
      </c>
      <c r="O63" s="121" t="s">
        <v>2</v>
      </c>
      <c r="P63" s="120">
        <v>27</v>
      </c>
      <c r="Q63" s="123">
        <v>3</v>
      </c>
      <c r="R63" s="124" t="s">
        <v>3</v>
      </c>
    </row>
    <row r="64" spans="1:18" x14ac:dyDescent="0.25">
      <c r="A64" s="93"/>
      <c r="B64" s="133"/>
      <c r="C64" s="133"/>
      <c r="D64" s="133"/>
      <c r="E64" s="133"/>
      <c r="F64" s="133"/>
      <c r="H64" s="118">
        <v>10</v>
      </c>
      <c r="I64" s="134" t="s">
        <v>68</v>
      </c>
      <c r="J64" s="120">
        <v>4</v>
      </c>
      <c r="K64" s="121">
        <v>1</v>
      </c>
      <c r="L64" s="121">
        <v>0</v>
      </c>
      <c r="M64" s="120">
        <v>3</v>
      </c>
      <c r="N64" s="121">
        <v>22</v>
      </c>
      <c r="O64" s="121" t="s">
        <v>2</v>
      </c>
      <c r="P64" s="120">
        <v>26</v>
      </c>
      <c r="Q64" s="123">
        <v>2</v>
      </c>
      <c r="R64" s="124" t="s">
        <v>3</v>
      </c>
    </row>
    <row r="65" spans="1:23" x14ac:dyDescent="0.25">
      <c r="A65" s="133"/>
      <c r="B65" s="133"/>
      <c r="C65" s="133"/>
      <c r="D65" s="133"/>
      <c r="E65" s="133"/>
      <c r="F65" s="133"/>
      <c r="H65" s="118">
        <v>11</v>
      </c>
      <c r="I65" s="134" t="s">
        <v>35</v>
      </c>
      <c r="J65" s="120">
        <v>4</v>
      </c>
      <c r="K65" s="121">
        <v>0</v>
      </c>
      <c r="L65" s="121">
        <v>0</v>
      </c>
      <c r="M65" s="120">
        <v>4</v>
      </c>
      <c r="N65" s="121">
        <v>18</v>
      </c>
      <c r="O65" s="121" t="s">
        <v>2</v>
      </c>
      <c r="P65" s="120">
        <v>30</v>
      </c>
      <c r="Q65" s="123">
        <v>0</v>
      </c>
      <c r="R65" s="124" t="s">
        <v>3</v>
      </c>
    </row>
    <row r="66" spans="1:23" ht="13.8" thickBot="1" x14ac:dyDescent="0.3">
      <c r="A66" s="133"/>
      <c r="B66" s="133"/>
      <c r="C66" s="133"/>
      <c r="D66" s="133"/>
      <c r="E66" s="133"/>
      <c r="F66" s="133"/>
      <c r="H66" s="146">
        <v>12</v>
      </c>
      <c r="I66" s="149" t="s">
        <v>91</v>
      </c>
      <c r="J66" s="138">
        <v>4</v>
      </c>
      <c r="K66" s="139">
        <v>0</v>
      </c>
      <c r="L66" s="139">
        <v>0</v>
      </c>
      <c r="M66" s="138">
        <v>4</v>
      </c>
      <c r="N66" s="139">
        <v>11</v>
      </c>
      <c r="O66" s="139" t="s">
        <v>2</v>
      </c>
      <c r="P66" s="138">
        <v>37</v>
      </c>
      <c r="Q66" s="141">
        <v>0</v>
      </c>
      <c r="R66" s="142" t="s">
        <v>3</v>
      </c>
      <c r="V66" s="136"/>
    </row>
    <row r="67" spans="1:23" ht="13.8" thickTop="1" x14ac:dyDescent="0.25">
      <c r="A67" s="133"/>
      <c r="B67" s="133"/>
      <c r="C67" s="133"/>
      <c r="D67" s="133"/>
      <c r="E67" s="133"/>
      <c r="F67" s="133"/>
      <c r="J67" s="156">
        <v>48</v>
      </c>
      <c r="K67" s="156">
        <v>23</v>
      </c>
      <c r="L67" s="156">
        <v>2</v>
      </c>
      <c r="M67" s="156">
        <v>23</v>
      </c>
      <c r="N67" s="156">
        <v>288</v>
      </c>
      <c r="O67" s="156">
        <v>0</v>
      </c>
      <c r="P67" s="156">
        <v>288</v>
      </c>
      <c r="Q67" s="157">
        <v>48</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23622047244094491" right="0.23622047244094491" top="0.19685039370078741" bottom="0.35433070866141736" header="0.31496062992125984" footer="0.31496062992125984"/>
  <pageSetup paperSize="9" scale="83" orientation="portrait" horizontalDpi="4294967293"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6</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42643</v>
      </c>
    </row>
    <row r="4" spans="1:29" ht="14.4" thickTop="1" thickBot="1" x14ac:dyDescent="0.3">
      <c r="A4" s="95" t="s">
        <v>56</v>
      </c>
      <c r="B4" s="96">
        <v>0</v>
      </c>
      <c r="C4" s="177" t="s">
        <v>101</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19</v>
      </c>
      <c r="B5" s="104" t="s">
        <v>2</v>
      </c>
      <c r="C5" s="104" t="s">
        <v>11</v>
      </c>
      <c r="D5" s="105">
        <v>8</v>
      </c>
      <c r="E5" s="106" t="s">
        <v>2</v>
      </c>
      <c r="F5" s="107">
        <v>4</v>
      </c>
      <c r="H5" s="108">
        <v>1</v>
      </c>
      <c r="I5" s="109" t="s">
        <v>15</v>
      </c>
      <c r="J5" s="110">
        <v>5</v>
      </c>
      <c r="K5" s="111">
        <v>5</v>
      </c>
      <c r="L5" s="111">
        <v>0</v>
      </c>
      <c r="M5" s="110">
        <v>0</v>
      </c>
      <c r="N5" s="111">
        <v>44</v>
      </c>
      <c r="O5" s="112" t="s">
        <v>2</v>
      </c>
      <c r="P5" s="110">
        <v>16</v>
      </c>
      <c r="Q5" s="113">
        <v>10</v>
      </c>
      <c r="R5" s="114" t="s">
        <v>3</v>
      </c>
    </row>
    <row r="6" spans="1:29" x14ac:dyDescent="0.25">
      <c r="A6" s="103" t="s">
        <v>38</v>
      </c>
      <c r="B6" s="104" t="s">
        <v>2</v>
      </c>
      <c r="C6" s="104" t="s">
        <v>65</v>
      </c>
      <c r="D6" s="115">
        <v>9</v>
      </c>
      <c r="E6" s="116" t="s">
        <v>2</v>
      </c>
      <c r="F6" s="117">
        <v>3</v>
      </c>
      <c r="H6" s="118">
        <v>2</v>
      </c>
      <c r="I6" s="119" t="s">
        <v>12</v>
      </c>
      <c r="J6" s="120">
        <v>5</v>
      </c>
      <c r="K6" s="121">
        <v>4</v>
      </c>
      <c r="L6" s="121">
        <v>0</v>
      </c>
      <c r="M6" s="120">
        <v>1</v>
      </c>
      <c r="N6" s="121">
        <v>35</v>
      </c>
      <c r="O6" s="122" t="s">
        <v>2</v>
      </c>
      <c r="P6" s="120">
        <v>25</v>
      </c>
      <c r="Q6" s="123">
        <v>8</v>
      </c>
      <c r="R6" s="124" t="s">
        <v>3</v>
      </c>
    </row>
    <row r="7" spans="1:29" x14ac:dyDescent="0.25">
      <c r="A7" s="103" t="s">
        <v>15</v>
      </c>
      <c r="B7" s="104" t="s">
        <v>2</v>
      </c>
      <c r="C7" s="104" t="s">
        <v>84</v>
      </c>
      <c r="D7" s="115">
        <v>9</v>
      </c>
      <c r="E7" s="116" t="s">
        <v>2</v>
      </c>
      <c r="F7" s="117">
        <v>3</v>
      </c>
      <c r="H7" s="118">
        <v>3</v>
      </c>
      <c r="I7" s="119" t="s">
        <v>19</v>
      </c>
      <c r="J7" s="120">
        <v>4</v>
      </c>
      <c r="K7" s="121">
        <v>4</v>
      </c>
      <c r="L7" s="121">
        <v>0</v>
      </c>
      <c r="M7" s="120">
        <v>0</v>
      </c>
      <c r="N7" s="121">
        <v>34</v>
      </c>
      <c r="O7" s="122" t="s">
        <v>2</v>
      </c>
      <c r="P7" s="120">
        <v>14</v>
      </c>
      <c r="Q7" s="123">
        <v>8</v>
      </c>
      <c r="R7" s="124" t="s">
        <v>3</v>
      </c>
    </row>
    <row r="8" spans="1:29" x14ac:dyDescent="0.25">
      <c r="A8" s="103" t="s">
        <v>14</v>
      </c>
      <c r="B8" s="104" t="s">
        <v>2</v>
      </c>
      <c r="C8" s="104" t="s">
        <v>12</v>
      </c>
      <c r="D8" s="115">
        <v>4</v>
      </c>
      <c r="E8" s="116" t="s">
        <v>2</v>
      </c>
      <c r="F8" s="117">
        <v>8</v>
      </c>
      <c r="H8" s="118">
        <v>4</v>
      </c>
      <c r="I8" s="125" t="s">
        <v>32</v>
      </c>
      <c r="J8" s="120">
        <v>5</v>
      </c>
      <c r="K8" s="121">
        <v>4</v>
      </c>
      <c r="L8" s="121">
        <v>0</v>
      </c>
      <c r="M8" s="120">
        <v>1</v>
      </c>
      <c r="N8" s="121">
        <v>33</v>
      </c>
      <c r="O8" s="122" t="s">
        <v>2</v>
      </c>
      <c r="P8" s="120">
        <v>27</v>
      </c>
      <c r="Q8" s="123">
        <v>8</v>
      </c>
      <c r="R8" s="124" t="s">
        <v>3</v>
      </c>
    </row>
    <row r="9" spans="1:29" x14ac:dyDescent="0.25">
      <c r="A9" s="103" t="s">
        <v>32</v>
      </c>
      <c r="B9" s="104" t="s">
        <v>2</v>
      </c>
      <c r="C9" s="104" t="s">
        <v>20</v>
      </c>
      <c r="D9" s="115">
        <v>8</v>
      </c>
      <c r="E9" s="116" t="s">
        <v>2</v>
      </c>
      <c r="F9" s="117">
        <v>4</v>
      </c>
      <c r="H9" s="118">
        <v>5</v>
      </c>
      <c r="I9" s="119" t="s">
        <v>18</v>
      </c>
      <c r="J9" s="120">
        <v>5</v>
      </c>
      <c r="K9" s="121">
        <v>3</v>
      </c>
      <c r="L9" s="121">
        <v>1</v>
      </c>
      <c r="M9" s="120">
        <v>1</v>
      </c>
      <c r="N9" s="121">
        <v>34</v>
      </c>
      <c r="O9" s="122" t="s">
        <v>2</v>
      </c>
      <c r="P9" s="120">
        <v>26</v>
      </c>
      <c r="Q9" s="123">
        <v>7</v>
      </c>
      <c r="R9" s="124" t="s">
        <v>3</v>
      </c>
    </row>
    <row r="10" spans="1:29" x14ac:dyDescent="0.25">
      <c r="A10" s="103" t="s">
        <v>18</v>
      </c>
      <c r="B10" s="104" t="s">
        <v>2</v>
      </c>
      <c r="C10" s="104" t="s">
        <v>17</v>
      </c>
      <c r="D10" s="115">
        <v>7</v>
      </c>
      <c r="E10" s="116" t="s">
        <v>2</v>
      </c>
      <c r="F10" s="117">
        <v>5</v>
      </c>
      <c r="H10" s="118">
        <v>6</v>
      </c>
      <c r="I10" s="119" t="s">
        <v>17</v>
      </c>
      <c r="J10" s="120">
        <v>5</v>
      </c>
      <c r="K10" s="121">
        <v>2</v>
      </c>
      <c r="L10" s="121">
        <v>0</v>
      </c>
      <c r="M10" s="120">
        <v>3</v>
      </c>
      <c r="N10" s="121">
        <v>28</v>
      </c>
      <c r="O10" s="122" t="s">
        <v>2</v>
      </c>
      <c r="P10" s="120">
        <v>32</v>
      </c>
      <c r="Q10" s="123">
        <v>4</v>
      </c>
      <c r="R10" s="124" t="s">
        <v>3</v>
      </c>
    </row>
    <row r="11" spans="1:29" ht="13.8" thickBot="1" x14ac:dyDescent="0.3">
      <c r="A11" s="126" t="s">
        <v>31</v>
      </c>
      <c r="B11" s="127" t="s">
        <v>2</v>
      </c>
      <c r="C11" s="127" t="s">
        <v>37</v>
      </c>
      <c r="D11" s="189"/>
      <c r="E11" s="190"/>
      <c r="F11" s="191"/>
      <c r="H11" s="118">
        <v>7</v>
      </c>
      <c r="I11" s="119" t="s">
        <v>38</v>
      </c>
      <c r="J11" s="120">
        <v>4</v>
      </c>
      <c r="K11" s="121">
        <v>2</v>
      </c>
      <c r="L11" s="121">
        <v>0</v>
      </c>
      <c r="M11" s="120">
        <v>2</v>
      </c>
      <c r="N11" s="121">
        <v>28</v>
      </c>
      <c r="O11" s="122" t="s">
        <v>2</v>
      </c>
      <c r="P11" s="120">
        <v>20</v>
      </c>
      <c r="Q11" s="123">
        <v>4</v>
      </c>
      <c r="R11" s="124" t="s">
        <v>3</v>
      </c>
    </row>
    <row r="12" spans="1:29" ht="13.8" thickTop="1" x14ac:dyDescent="0.25">
      <c r="A12" s="131"/>
      <c r="B12" s="131"/>
      <c r="C12" s="131"/>
      <c r="D12" s="132"/>
      <c r="E12" s="132"/>
      <c r="F12" s="132"/>
      <c r="H12" s="118">
        <v>8</v>
      </c>
      <c r="I12" s="119" t="s">
        <v>11</v>
      </c>
      <c r="J12" s="120">
        <v>5</v>
      </c>
      <c r="K12" s="121">
        <v>1</v>
      </c>
      <c r="L12" s="121">
        <v>2</v>
      </c>
      <c r="M12" s="120">
        <v>2</v>
      </c>
      <c r="N12" s="121">
        <v>27</v>
      </c>
      <c r="O12" s="122" t="s">
        <v>2</v>
      </c>
      <c r="P12" s="120">
        <v>33</v>
      </c>
      <c r="Q12" s="123">
        <v>4</v>
      </c>
      <c r="R12" s="124" t="s">
        <v>3</v>
      </c>
    </row>
    <row r="13" spans="1:29" x14ac:dyDescent="0.25">
      <c r="A13" s="133"/>
      <c r="B13" s="133"/>
      <c r="C13" s="133"/>
      <c r="D13" s="133"/>
      <c r="E13" s="133"/>
      <c r="F13" s="133"/>
      <c r="H13" s="118">
        <v>9</v>
      </c>
      <c r="I13" s="119" t="s">
        <v>84</v>
      </c>
      <c r="J13" s="120">
        <v>4</v>
      </c>
      <c r="K13" s="121">
        <v>1</v>
      </c>
      <c r="L13" s="121">
        <v>1</v>
      </c>
      <c r="M13" s="120">
        <v>2</v>
      </c>
      <c r="N13" s="121">
        <v>22</v>
      </c>
      <c r="O13" s="122" t="s">
        <v>2</v>
      </c>
      <c r="P13" s="120">
        <v>26</v>
      </c>
      <c r="Q13" s="123">
        <v>3</v>
      </c>
      <c r="R13" s="124" t="s">
        <v>3</v>
      </c>
    </row>
    <row r="14" spans="1:29" x14ac:dyDescent="0.25">
      <c r="A14" s="133"/>
      <c r="B14" s="133"/>
      <c r="C14" s="133"/>
      <c r="D14" s="133"/>
      <c r="E14" s="133"/>
      <c r="F14" s="133"/>
      <c r="H14" s="118">
        <v>10</v>
      </c>
      <c r="I14" s="125" t="s">
        <v>20</v>
      </c>
      <c r="J14" s="120">
        <v>5</v>
      </c>
      <c r="K14" s="121">
        <v>1</v>
      </c>
      <c r="L14" s="121">
        <v>0</v>
      </c>
      <c r="M14" s="120">
        <v>4</v>
      </c>
      <c r="N14" s="121">
        <v>23</v>
      </c>
      <c r="O14" s="122" t="s">
        <v>2</v>
      </c>
      <c r="P14" s="120">
        <v>37</v>
      </c>
      <c r="Q14" s="123">
        <v>2</v>
      </c>
      <c r="R14" s="124" t="s">
        <v>3</v>
      </c>
    </row>
    <row r="15" spans="1:29" x14ac:dyDescent="0.25">
      <c r="A15" s="133"/>
      <c r="B15" s="133"/>
      <c r="C15" s="133"/>
      <c r="D15" s="133"/>
      <c r="E15" s="133"/>
      <c r="F15" s="133"/>
      <c r="H15" s="118">
        <v>11</v>
      </c>
      <c r="I15" s="119" t="s">
        <v>14</v>
      </c>
      <c r="J15" s="120">
        <v>4</v>
      </c>
      <c r="K15" s="121">
        <v>1</v>
      </c>
      <c r="L15" s="121">
        <v>0</v>
      </c>
      <c r="M15" s="120">
        <v>3</v>
      </c>
      <c r="N15" s="121">
        <v>18</v>
      </c>
      <c r="O15" s="122" t="s">
        <v>2</v>
      </c>
      <c r="P15" s="120">
        <v>30</v>
      </c>
      <c r="Q15" s="123">
        <v>2</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65</v>
      </c>
      <c r="J16" s="120">
        <v>5</v>
      </c>
      <c r="K16" s="121">
        <v>0</v>
      </c>
      <c r="L16" s="121">
        <v>0</v>
      </c>
      <c r="M16" s="120">
        <v>5</v>
      </c>
      <c r="N16" s="121">
        <v>17</v>
      </c>
      <c r="O16" s="122" t="s">
        <v>2</v>
      </c>
      <c r="P16" s="120">
        <v>43</v>
      </c>
      <c r="Q16" s="123">
        <v>0</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31</v>
      </c>
      <c r="J17" s="138">
        <v>4</v>
      </c>
      <c r="K17" s="139">
        <v>0</v>
      </c>
      <c r="L17" s="139">
        <v>0</v>
      </c>
      <c r="M17" s="138">
        <v>4</v>
      </c>
      <c r="N17" s="139">
        <v>17</v>
      </c>
      <c r="O17" s="140" t="s">
        <v>2</v>
      </c>
      <c r="P17" s="138">
        <v>31</v>
      </c>
      <c r="Q17" s="141">
        <v>0</v>
      </c>
      <c r="R17" s="142" t="s">
        <v>3</v>
      </c>
    </row>
    <row r="18" spans="1:18" ht="13.8" thickTop="1" x14ac:dyDescent="0.25">
      <c r="A18" s="133"/>
      <c r="B18" s="133"/>
      <c r="C18" s="133"/>
      <c r="D18" s="133"/>
      <c r="E18" s="133"/>
      <c r="F18" s="133"/>
      <c r="H18" s="122"/>
      <c r="I18" s="136"/>
      <c r="J18" s="121">
        <v>60</v>
      </c>
      <c r="K18" s="121">
        <v>28</v>
      </c>
      <c r="L18" s="121">
        <v>4</v>
      </c>
      <c r="M18" s="121">
        <v>28</v>
      </c>
      <c r="N18" s="121">
        <v>360</v>
      </c>
      <c r="O18" s="121">
        <v>0</v>
      </c>
      <c r="P18" s="121">
        <v>360</v>
      </c>
      <c r="Q18" s="123">
        <v>60</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101</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30</v>
      </c>
      <c r="B22" s="104" t="s">
        <v>2</v>
      </c>
      <c r="C22" s="104" t="s">
        <v>42</v>
      </c>
      <c r="D22" s="105">
        <v>6</v>
      </c>
      <c r="E22" s="106" t="s">
        <v>2</v>
      </c>
      <c r="F22" s="107">
        <v>6</v>
      </c>
      <c r="H22" s="108">
        <v>1</v>
      </c>
      <c r="I22" s="144" t="s">
        <v>33</v>
      </c>
      <c r="J22" s="110">
        <v>5</v>
      </c>
      <c r="K22" s="111">
        <v>4</v>
      </c>
      <c r="L22" s="111">
        <v>0</v>
      </c>
      <c r="M22" s="110">
        <v>1</v>
      </c>
      <c r="N22" s="111">
        <v>35</v>
      </c>
      <c r="O22" s="112" t="s">
        <v>2</v>
      </c>
      <c r="P22" s="110">
        <v>25</v>
      </c>
      <c r="Q22" s="113">
        <v>8</v>
      </c>
      <c r="R22" s="114" t="s">
        <v>3</v>
      </c>
    </row>
    <row r="23" spans="1:18" x14ac:dyDescent="0.25">
      <c r="A23" s="103" t="s">
        <v>85</v>
      </c>
      <c r="B23" s="104" t="s">
        <v>2</v>
      </c>
      <c r="C23" s="104" t="s">
        <v>16</v>
      </c>
      <c r="D23" s="115">
        <v>7</v>
      </c>
      <c r="E23" s="116" t="s">
        <v>2</v>
      </c>
      <c r="F23" s="117">
        <v>5</v>
      </c>
      <c r="H23" s="118">
        <v>2</v>
      </c>
      <c r="I23" s="144" t="s">
        <v>24</v>
      </c>
      <c r="J23" s="145">
        <v>5</v>
      </c>
      <c r="K23" s="121">
        <v>3</v>
      </c>
      <c r="L23" s="121">
        <v>1</v>
      </c>
      <c r="M23" s="120">
        <v>1</v>
      </c>
      <c r="N23" s="121">
        <v>35</v>
      </c>
      <c r="O23" s="122" t="s">
        <v>2</v>
      </c>
      <c r="P23" s="120">
        <v>25</v>
      </c>
      <c r="Q23" s="123">
        <v>7</v>
      </c>
      <c r="R23" s="124" t="s">
        <v>3</v>
      </c>
    </row>
    <row r="24" spans="1:18" x14ac:dyDescent="0.25">
      <c r="A24" s="103" t="s">
        <v>86</v>
      </c>
      <c r="B24" s="104" t="s">
        <v>2</v>
      </c>
      <c r="C24" s="104" t="s">
        <v>24</v>
      </c>
      <c r="D24" s="115">
        <v>5</v>
      </c>
      <c r="E24" s="116" t="s">
        <v>2</v>
      </c>
      <c r="F24" s="117">
        <v>7</v>
      </c>
      <c r="H24" s="118">
        <v>3</v>
      </c>
      <c r="I24" s="144" t="s">
        <v>23</v>
      </c>
      <c r="J24" s="145">
        <v>5</v>
      </c>
      <c r="K24" s="121">
        <v>3</v>
      </c>
      <c r="L24" s="121">
        <v>1</v>
      </c>
      <c r="M24" s="120">
        <v>1</v>
      </c>
      <c r="N24" s="121">
        <v>35</v>
      </c>
      <c r="O24" s="122" t="s">
        <v>2</v>
      </c>
      <c r="P24" s="120">
        <v>25</v>
      </c>
      <c r="Q24" s="123">
        <v>7</v>
      </c>
      <c r="R24" s="124" t="s">
        <v>3</v>
      </c>
    </row>
    <row r="25" spans="1:18" x14ac:dyDescent="0.25">
      <c r="A25" s="103" t="s">
        <v>87</v>
      </c>
      <c r="B25" s="104" t="s">
        <v>2</v>
      </c>
      <c r="C25" s="104" t="s">
        <v>23</v>
      </c>
      <c r="D25" s="115">
        <v>4</v>
      </c>
      <c r="E25" s="116" t="s">
        <v>2</v>
      </c>
      <c r="F25" s="117">
        <v>8</v>
      </c>
      <c r="H25" s="118">
        <v>4</v>
      </c>
      <c r="I25" s="144" t="s">
        <v>42</v>
      </c>
      <c r="J25" s="145">
        <v>5</v>
      </c>
      <c r="K25" s="121">
        <v>2</v>
      </c>
      <c r="L25" s="121">
        <v>1</v>
      </c>
      <c r="M25" s="120">
        <v>2</v>
      </c>
      <c r="N25" s="121">
        <v>30</v>
      </c>
      <c r="O25" s="122" t="s">
        <v>2</v>
      </c>
      <c r="P25" s="120">
        <v>30</v>
      </c>
      <c r="Q25" s="123">
        <v>5</v>
      </c>
      <c r="R25" s="124" t="s">
        <v>3</v>
      </c>
    </row>
    <row r="26" spans="1:18" x14ac:dyDescent="0.25">
      <c r="A26" s="103" t="s">
        <v>33</v>
      </c>
      <c r="B26" s="104" t="s">
        <v>2</v>
      </c>
      <c r="C26" s="104" t="s">
        <v>50</v>
      </c>
      <c r="D26" s="115">
        <v>7</v>
      </c>
      <c r="E26" s="116" t="s">
        <v>2</v>
      </c>
      <c r="F26" s="117">
        <v>5</v>
      </c>
      <c r="G26" s="178"/>
      <c r="H26" s="118">
        <v>5</v>
      </c>
      <c r="I26" s="144" t="s">
        <v>86</v>
      </c>
      <c r="J26" s="145">
        <v>5</v>
      </c>
      <c r="K26" s="121">
        <v>2</v>
      </c>
      <c r="L26" s="121">
        <v>1</v>
      </c>
      <c r="M26" s="120">
        <v>2</v>
      </c>
      <c r="N26" s="121">
        <v>30</v>
      </c>
      <c r="O26" s="122" t="s">
        <v>2</v>
      </c>
      <c r="P26" s="120">
        <v>30</v>
      </c>
      <c r="Q26" s="123">
        <v>5</v>
      </c>
      <c r="R26" s="124" t="s">
        <v>3</v>
      </c>
    </row>
    <row r="27" spans="1:18" x14ac:dyDescent="0.25">
      <c r="A27" s="103" t="s">
        <v>8</v>
      </c>
      <c r="B27" s="104" t="s">
        <v>2</v>
      </c>
      <c r="C27" s="104" t="s">
        <v>34</v>
      </c>
      <c r="D27" s="115">
        <v>6</v>
      </c>
      <c r="E27" s="116" t="s">
        <v>2</v>
      </c>
      <c r="F27" s="117">
        <v>6</v>
      </c>
      <c r="H27" s="118">
        <v>6</v>
      </c>
      <c r="I27" s="144" t="s">
        <v>16</v>
      </c>
      <c r="J27" s="145">
        <v>4</v>
      </c>
      <c r="K27" s="121">
        <v>2</v>
      </c>
      <c r="L27" s="121">
        <v>1</v>
      </c>
      <c r="M27" s="120">
        <v>1</v>
      </c>
      <c r="N27" s="121">
        <v>27</v>
      </c>
      <c r="O27" s="122" t="s">
        <v>2</v>
      </c>
      <c r="P27" s="120">
        <v>21</v>
      </c>
      <c r="Q27" s="123">
        <v>5</v>
      </c>
      <c r="R27" s="124" t="s">
        <v>3</v>
      </c>
    </row>
    <row r="28" spans="1:18" ht="13.8" thickBot="1" x14ac:dyDescent="0.3">
      <c r="A28" s="126" t="s">
        <v>13</v>
      </c>
      <c r="B28" s="127" t="s">
        <v>2</v>
      </c>
      <c r="C28" s="127" t="s">
        <v>37</v>
      </c>
      <c r="D28" s="189"/>
      <c r="E28" s="190"/>
      <c r="F28" s="191"/>
      <c r="H28" s="118">
        <v>7</v>
      </c>
      <c r="I28" s="144" t="s">
        <v>34</v>
      </c>
      <c r="J28" s="145">
        <v>5</v>
      </c>
      <c r="K28" s="121">
        <v>2</v>
      </c>
      <c r="L28" s="121">
        <v>1</v>
      </c>
      <c r="M28" s="120">
        <v>2</v>
      </c>
      <c r="N28" s="121">
        <v>27</v>
      </c>
      <c r="O28" s="122" t="s">
        <v>2</v>
      </c>
      <c r="P28" s="120">
        <v>33</v>
      </c>
      <c r="Q28" s="123">
        <v>5</v>
      </c>
      <c r="R28" s="124" t="s">
        <v>3</v>
      </c>
    </row>
    <row r="29" spans="1:18" ht="13.8" thickTop="1" x14ac:dyDescent="0.25">
      <c r="A29" s="179"/>
      <c r="B29" s="131"/>
      <c r="C29" s="131"/>
      <c r="D29" s="132"/>
      <c r="E29" s="131"/>
      <c r="F29" s="132"/>
      <c r="H29" s="118">
        <v>8</v>
      </c>
      <c r="I29" s="144" t="s">
        <v>8</v>
      </c>
      <c r="J29" s="145">
        <v>5</v>
      </c>
      <c r="K29" s="121">
        <v>1</v>
      </c>
      <c r="L29" s="121">
        <v>3</v>
      </c>
      <c r="M29" s="120">
        <v>1</v>
      </c>
      <c r="N29" s="121">
        <v>30</v>
      </c>
      <c r="O29" s="122" t="s">
        <v>2</v>
      </c>
      <c r="P29" s="120">
        <v>30</v>
      </c>
      <c r="Q29" s="123">
        <v>5</v>
      </c>
      <c r="R29" s="124" t="s">
        <v>3</v>
      </c>
    </row>
    <row r="30" spans="1:18" x14ac:dyDescent="0.25">
      <c r="A30" s="133"/>
      <c r="B30" s="133"/>
      <c r="C30" s="133"/>
      <c r="D30" s="133"/>
      <c r="E30" s="133"/>
      <c r="F30" s="133"/>
      <c r="H30" s="118">
        <v>9</v>
      </c>
      <c r="I30" s="144" t="s">
        <v>13</v>
      </c>
      <c r="J30" s="145">
        <v>4</v>
      </c>
      <c r="K30" s="121">
        <v>2</v>
      </c>
      <c r="L30" s="121">
        <v>0</v>
      </c>
      <c r="M30" s="120">
        <v>2</v>
      </c>
      <c r="N30" s="121">
        <v>28</v>
      </c>
      <c r="O30" s="122" t="s">
        <v>2</v>
      </c>
      <c r="P30" s="120">
        <v>20</v>
      </c>
      <c r="Q30" s="123">
        <v>4</v>
      </c>
      <c r="R30" s="124" t="s">
        <v>3</v>
      </c>
    </row>
    <row r="31" spans="1:18" x14ac:dyDescent="0.25">
      <c r="A31" s="133"/>
      <c r="B31" s="133"/>
      <c r="C31" s="133"/>
      <c r="D31" s="133"/>
      <c r="E31" s="133"/>
      <c r="F31" s="133"/>
      <c r="H31" s="118">
        <v>10</v>
      </c>
      <c r="I31" s="144" t="s">
        <v>30</v>
      </c>
      <c r="J31" s="145">
        <v>4</v>
      </c>
      <c r="K31" s="121">
        <v>1</v>
      </c>
      <c r="L31" s="121">
        <v>2</v>
      </c>
      <c r="M31" s="120">
        <v>1</v>
      </c>
      <c r="N31" s="121">
        <v>23</v>
      </c>
      <c r="O31" s="122" t="s">
        <v>2</v>
      </c>
      <c r="P31" s="120">
        <v>25</v>
      </c>
      <c r="Q31" s="123">
        <v>4</v>
      </c>
      <c r="R31" s="124" t="s">
        <v>3</v>
      </c>
    </row>
    <row r="32" spans="1:18" x14ac:dyDescent="0.25">
      <c r="A32" s="133"/>
      <c r="B32" s="133"/>
      <c r="C32" s="133"/>
      <c r="D32" s="133"/>
      <c r="E32" s="133"/>
      <c r="F32" s="133"/>
      <c r="H32" s="118">
        <v>11</v>
      </c>
      <c r="I32" s="144" t="s">
        <v>85</v>
      </c>
      <c r="J32" s="145">
        <v>4</v>
      </c>
      <c r="K32" s="121">
        <v>1</v>
      </c>
      <c r="L32" s="121">
        <v>2</v>
      </c>
      <c r="M32" s="120">
        <v>1</v>
      </c>
      <c r="N32" s="121">
        <v>23</v>
      </c>
      <c r="O32" s="122" t="s">
        <v>2</v>
      </c>
      <c r="P32" s="120">
        <v>25</v>
      </c>
      <c r="Q32" s="123">
        <v>4</v>
      </c>
      <c r="R32" s="134" t="s">
        <v>3</v>
      </c>
    </row>
    <row r="33" spans="1:29" x14ac:dyDescent="0.25">
      <c r="A33" s="133"/>
      <c r="B33" s="133"/>
      <c r="C33" s="133"/>
      <c r="D33" s="133"/>
      <c r="E33" s="133"/>
      <c r="F33" s="133"/>
      <c r="H33" s="118">
        <v>12</v>
      </c>
      <c r="I33" s="144" t="s">
        <v>87</v>
      </c>
      <c r="J33" s="145">
        <v>5</v>
      </c>
      <c r="K33" s="121">
        <v>0</v>
      </c>
      <c r="L33" s="121">
        <v>1</v>
      </c>
      <c r="M33" s="120">
        <v>4</v>
      </c>
      <c r="N33" s="121">
        <v>17</v>
      </c>
      <c r="O33" s="122" t="s">
        <v>2</v>
      </c>
      <c r="P33" s="120">
        <v>43</v>
      </c>
      <c r="Q33" s="123">
        <v>1</v>
      </c>
      <c r="R33" s="134" t="s">
        <v>3</v>
      </c>
    </row>
    <row r="34" spans="1:29" ht="13.8" thickBot="1" x14ac:dyDescent="0.3">
      <c r="A34" s="133"/>
      <c r="B34" s="133"/>
      <c r="C34" s="133"/>
      <c r="D34" s="133"/>
      <c r="E34" s="133"/>
      <c r="F34" s="133"/>
      <c r="H34" s="146">
        <v>13</v>
      </c>
      <c r="I34" s="147" t="s">
        <v>50</v>
      </c>
      <c r="J34" s="148">
        <v>4</v>
      </c>
      <c r="K34" s="139">
        <v>0</v>
      </c>
      <c r="L34" s="139">
        <v>0</v>
      </c>
      <c r="M34" s="138">
        <v>4</v>
      </c>
      <c r="N34" s="139">
        <v>20</v>
      </c>
      <c r="O34" s="140" t="s">
        <v>2</v>
      </c>
      <c r="P34" s="138">
        <v>28</v>
      </c>
      <c r="Q34" s="141">
        <v>0</v>
      </c>
      <c r="R34" s="149" t="s">
        <v>3</v>
      </c>
    </row>
    <row r="35" spans="1:29" ht="13.8" thickTop="1" x14ac:dyDescent="0.25">
      <c r="A35" s="133"/>
      <c r="B35" s="133"/>
      <c r="C35" s="133"/>
      <c r="D35" s="133"/>
      <c r="E35" s="133"/>
      <c r="F35" s="133"/>
      <c r="H35" s="122"/>
      <c r="I35" s="136"/>
      <c r="J35" s="121">
        <v>60</v>
      </c>
      <c r="K35" s="121">
        <v>23</v>
      </c>
      <c r="L35" s="121">
        <v>14</v>
      </c>
      <c r="M35" s="121">
        <v>23</v>
      </c>
      <c r="N35" s="121">
        <v>360</v>
      </c>
      <c r="O35" s="121">
        <v>0</v>
      </c>
      <c r="P35" s="121">
        <v>360</v>
      </c>
      <c r="Q35" s="123">
        <v>60</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101</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9</v>
      </c>
      <c r="B39" s="131" t="s">
        <v>2</v>
      </c>
      <c r="C39" s="158" t="s">
        <v>21</v>
      </c>
      <c r="D39" s="163">
        <v>8</v>
      </c>
      <c r="E39" s="164" t="s">
        <v>2</v>
      </c>
      <c r="F39" s="165">
        <v>4</v>
      </c>
      <c r="H39" s="108">
        <v>1</v>
      </c>
      <c r="I39" s="166" t="s">
        <v>36</v>
      </c>
      <c r="J39" s="110">
        <v>5</v>
      </c>
      <c r="K39" s="111">
        <v>4</v>
      </c>
      <c r="L39" s="111">
        <v>1</v>
      </c>
      <c r="M39" s="110">
        <v>0</v>
      </c>
      <c r="N39" s="111">
        <v>36</v>
      </c>
      <c r="O39" s="112" t="s">
        <v>2</v>
      </c>
      <c r="P39" s="110">
        <v>24</v>
      </c>
      <c r="Q39" s="113">
        <v>9</v>
      </c>
      <c r="R39" s="114" t="s">
        <v>3</v>
      </c>
    </row>
    <row r="40" spans="1:29" x14ac:dyDescent="0.25">
      <c r="A40" s="162" t="s">
        <v>63</v>
      </c>
      <c r="B40" s="131" t="s">
        <v>2</v>
      </c>
      <c r="C40" s="186" t="s">
        <v>36</v>
      </c>
      <c r="D40" s="167">
        <v>6</v>
      </c>
      <c r="E40" s="131" t="s">
        <v>2</v>
      </c>
      <c r="F40" s="168">
        <v>6</v>
      </c>
      <c r="G40" s="178"/>
      <c r="H40" s="118">
        <v>2</v>
      </c>
      <c r="I40" s="144" t="s">
        <v>9</v>
      </c>
      <c r="J40" s="145">
        <v>5</v>
      </c>
      <c r="K40" s="151">
        <v>3</v>
      </c>
      <c r="L40" s="121">
        <v>1</v>
      </c>
      <c r="M40" s="120">
        <v>1</v>
      </c>
      <c r="N40" s="151">
        <v>36</v>
      </c>
      <c r="O40" s="122" t="s">
        <v>2</v>
      </c>
      <c r="P40" s="120">
        <v>24</v>
      </c>
      <c r="Q40" s="152">
        <v>7</v>
      </c>
      <c r="R40" s="124" t="s">
        <v>3</v>
      </c>
    </row>
    <row r="41" spans="1:29" x14ac:dyDescent="0.25">
      <c r="A41" s="162" t="s">
        <v>45</v>
      </c>
      <c r="B41" s="131" t="s">
        <v>2</v>
      </c>
      <c r="C41" s="158" t="s">
        <v>22</v>
      </c>
      <c r="D41" s="167">
        <v>3</v>
      </c>
      <c r="E41" s="131" t="s">
        <v>2</v>
      </c>
      <c r="F41" s="168">
        <v>9</v>
      </c>
      <c r="H41" s="118">
        <v>3</v>
      </c>
      <c r="I41" s="144" t="s">
        <v>22</v>
      </c>
      <c r="J41" s="145">
        <v>5</v>
      </c>
      <c r="K41" s="151">
        <v>3</v>
      </c>
      <c r="L41" s="121">
        <v>0</v>
      </c>
      <c r="M41" s="120">
        <v>2</v>
      </c>
      <c r="N41" s="151">
        <v>33</v>
      </c>
      <c r="O41" s="122" t="s">
        <v>2</v>
      </c>
      <c r="P41" s="120">
        <v>27</v>
      </c>
      <c r="Q41" s="152">
        <v>6</v>
      </c>
      <c r="R41" s="124" t="s">
        <v>3</v>
      </c>
    </row>
    <row r="42" spans="1:29" x14ac:dyDescent="0.25">
      <c r="A42" s="103" t="s">
        <v>88</v>
      </c>
      <c r="B42" s="104" t="s">
        <v>2</v>
      </c>
      <c r="C42" s="186" t="s">
        <v>46</v>
      </c>
      <c r="D42" s="115">
        <v>8</v>
      </c>
      <c r="E42" s="104" t="s">
        <v>2</v>
      </c>
      <c r="F42" s="117">
        <v>4</v>
      </c>
      <c r="G42" s="179"/>
      <c r="H42" s="118">
        <v>4</v>
      </c>
      <c r="I42" s="153" t="s">
        <v>29</v>
      </c>
      <c r="J42" s="145">
        <v>5</v>
      </c>
      <c r="K42" s="151">
        <v>2</v>
      </c>
      <c r="L42" s="121">
        <v>2</v>
      </c>
      <c r="M42" s="120">
        <v>1</v>
      </c>
      <c r="N42" s="151">
        <v>35</v>
      </c>
      <c r="O42" s="122" t="s">
        <v>2</v>
      </c>
      <c r="P42" s="120">
        <v>25</v>
      </c>
      <c r="Q42" s="152">
        <v>6</v>
      </c>
      <c r="R42" s="124" t="s">
        <v>3</v>
      </c>
    </row>
    <row r="43" spans="1:29" x14ac:dyDescent="0.25">
      <c r="A43" s="162" t="s">
        <v>29</v>
      </c>
      <c r="B43" s="131" t="s">
        <v>2</v>
      </c>
      <c r="C43" s="158" t="s">
        <v>28</v>
      </c>
      <c r="D43" s="167">
        <v>6</v>
      </c>
      <c r="E43" s="131" t="s">
        <v>2</v>
      </c>
      <c r="F43" s="168">
        <v>6</v>
      </c>
      <c r="H43" s="118">
        <v>5</v>
      </c>
      <c r="I43" s="144" t="s">
        <v>88</v>
      </c>
      <c r="J43" s="145">
        <v>5</v>
      </c>
      <c r="K43" s="151">
        <v>2</v>
      </c>
      <c r="L43" s="121">
        <v>2</v>
      </c>
      <c r="M43" s="120">
        <v>1</v>
      </c>
      <c r="N43" s="151">
        <v>33</v>
      </c>
      <c r="O43" s="122" t="s">
        <v>2</v>
      </c>
      <c r="P43" s="120">
        <v>27</v>
      </c>
      <c r="Q43" s="152">
        <v>6</v>
      </c>
      <c r="R43" s="124" t="s">
        <v>3</v>
      </c>
    </row>
    <row r="44" spans="1:29" ht="13.8" thickBot="1" x14ac:dyDescent="0.3">
      <c r="A44" s="169" t="s">
        <v>44</v>
      </c>
      <c r="B44" s="170" t="s">
        <v>2</v>
      </c>
      <c r="C44" s="171" t="s">
        <v>89</v>
      </c>
      <c r="D44" s="172">
        <v>4</v>
      </c>
      <c r="E44" s="170" t="s">
        <v>2</v>
      </c>
      <c r="F44" s="173">
        <v>8</v>
      </c>
      <c r="H44" s="118">
        <v>6</v>
      </c>
      <c r="I44" s="153" t="s">
        <v>63</v>
      </c>
      <c r="J44" s="145">
        <v>5</v>
      </c>
      <c r="K44" s="151">
        <v>2</v>
      </c>
      <c r="L44" s="121">
        <v>2</v>
      </c>
      <c r="M44" s="120">
        <v>1</v>
      </c>
      <c r="N44" s="151">
        <v>30</v>
      </c>
      <c r="O44" s="122" t="s">
        <v>2</v>
      </c>
      <c r="P44" s="120">
        <v>30</v>
      </c>
      <c r="Q44" s="152">
        <v>6</v>
      </c>
      <c r="R44" s="124" t="s">
        <v>3</v>
      </c>
    </row>
    <row r="45" spans="1:29" ht="13.8" thickTop="1" x14ac:dyDescent="0.25">
      <c r="A45" s="179"/>
      <c r="B45" s="131"/>
      <c r="C45" s="131"/>
      <c r="D45" s="132"/>
      <c r="E45" s="131"/>
      <c r="F45" s="132"/>
      <c r="H45" s="118">
        <v>7</v>
      </c>
      <c r="I45" s="153" t="s">
        <v>89</v>
      </c>
      <c r="J45" s="145">
        <v>5</v>
      </c>
      <c r="K45" s="151">
        <v>1</v>
      </c>
      <c r="L45" s="121">
        <v>2</v>
      </c>
      <c r="M45" s="120">
        <v>2</v>
      </c>
      <c r="N45" s="151">
        <v>28</v>
      </c>
      <c r="O45" s="122" t="s">
        <v>2</v>
      </c>
      <c r="P45" s="120">
        <v>32</v>
      </c>
      <c r="Q45" s="152">
        <v>4</v>
      </c>
      <c r="R45" s="124" t="s">
        <v>3</v>
      </c>
    </row>
    <row r="46" spans="1:29" x14ac:dyDescent="0.25">
      <c r="A46" s="131"/>
      <c r="B46" s="131"/>
      <c r="C46" s="131"/>
      <c r="D46" s="132"/>
      <c r="E46" s="132"/>
      <c r="F46" s="132"/>
      <c r="H46" s="118">
        <v>8</v>
      </c>
      <c r="I46" s="144" t="s">
        <v>45</v>
      </c>
      <c r="J46" s="145">
        <v>5</v>
      </c>
      <c r="K46" s="151">
        <v>1</v>
      </c>
      <c r="L46" s="121">
        <v>2</v>
      </c>
      <c r="M46" s="120">
        <v>2</v>
      </c>
      <c r="N46" s="151">
        <v>25</v>
      </c>
      <c r="O46" s="122" t="s">
        <v>2</v>
      </c>
      <c r="P46" s="120">
        <v>35</v>
      </c>
      <c r="Q46" s="152">
        <v>4</v>
      </c>
      <c r="R46" s="124" t="s">
        <v>3</v>
      </c>
    </row>
    <row r="47" spans="1:29" x14ac:dyDescent="0.25">
      <c r="A47" s="133"/>
      <c r="B47" s="133"/>
      <c r="C47" s="133"/>
      <c r="D47" s="133"/>
      <c r="E47" s="133"/>
      <c r="F47" s="133"/>
      <c r="H47" s="118">
        <v>9</v>
      </c>
      <c r="I47" s="153" t="s">
        <v>21</v>
      </c>
      <c r="J47" s="145">
        <v>5</v>
      </c>
      <c r="K47" s="151">
        <v>0</v>
      </c>
      <c r="L47" s="121">
        <v>4</v>
      </c>
      <c r="M47" s="120">
        <v>1</v>
      </c>
      <c r="N47" s="151">
        <v>28</v>
      </c>
      <c r="O47" s="122" t="s">
        <v>2</v>
      </c>
      <c r="P47" s="120">
        <v>32</v>
      </c>
      <c r="Q47" s="152">
        <v>4</v>
      </c>
      <c r="R47" s="124" t="s">
        <v>3</v>
      </c>
    </row>
    <row r="48" spans="1:29" x14ac:dyDescent="0.25">
      <c r="A48" s="133"/>
      <c r="B48" s="133"/>
      <c r="C48" s="133"/>
      <c r="D48" s="133"/>
      <c r="E48" s="133"/>
      <c r="F48" s="133"/>
      <c r="H48" s="118">
        <v>10</v>
      </c>
      <c r="I48" s="144" t="s">
        <v>44</v>
      </c>
      <c r="J48" s="145">
        <v>5</v>
      </c>
      <c r="K48" s="151">
        <v>1</v>
      </c>
      <c r="L48" s="121">
        <v>1</v>
      </c>
      <c r="M48" s="120">
        <v>3</v>
      </c>
      <c r="N48" s="151">
        <v>24</v>
      </c>
      <c r="O48" s="122" t="s">
        <v>2</v>
      </c>
      <c r="P48" s="120">
        <v>36</v>
      </c>
      <c r="Q48" s="152">
        <v>3</v>
      </c>
      <c r="R48" s="124" t="s">
        <v>3</v>
      </c>
    </row>
    <row r="49" spans="1:18" x14ac:dyDescent="0.25">
      <c r="A49" s="133"/>
      <c r="B49" s="133"/>
      <c r="C49" s="133"/>
      <c r="D49" s="133"/>
      <c r="E49" s="133"/>
      <c r="F49" s="133"/>
      <c r="H49" s="118">
        <v>11</v>
      </c>
      <c r="I49" s="144" t="s">
        <v>28</v>
      </c>
      <c r="J49" s="145">
        <v>5</v>
      </c>
      <c r="K49" s="151">
        <v>0</v>
      </c>
      <c r="L49" s="121">
        <v>3</v>
      </c>
      <c r="M49" s="120">
        <v>2</v>
      </c>
      <c r="N49" s="151">
        <v>28</v>
      </c>
      <c r="O49" s="122" t="s">
        <v>2</v>
      </c>
      <c r="P49" s="120">
        <v>32</v>
      </c>
      <c r="Q49" s="152">
        <v>3</v>
      </c>
      <c r="R49" s="124" t="s">
        <v>3</v>
      </c>
    </row>
    <row r="50" spans="1:18" ht="13.8" thickBot="1" x14ac:dyDescent="0.3">
      <c r="A50" s="133"/>
      <c r="B50" s="133"/>
      <c r="C50" s="133"/>
      <c r="D50" s="133"/>
      <c r="E50" s="133"/>
      <c r="F50" s="133"/>
      <c r="H50" s="146">
        <v>12</v>
      </c>
      <c r="I50" s="147" t="s">
        <v>46</v>
      </c>
      <c r="J50" s="148">
        <v>5</v>
      </c>
      <c r="K50" s="154">
        <v>0</v>
      </c>
      <c r="L50" s="139">
        <v>2</v>
      </c>
      <c r="M50" s="138">
        <v>3</v>
      </c>
      <c r="N50" s="154">
        <v>24</v>
      </c>
      <c r="O50" s="140" t="s">
        <v>2</v>
      </c>
      <c r="P50" s="138">
        <v>36</v>
      </c>
      <c r="Q50" s="155">
        <v>2</v>
      </c>
      <c r="R50" s="142" t="s">
        <v>3</v>
      </c>
    </row>
    <row r="51" spans="1:18" ht="13.8" thickTop="1" x14ac:dyDescent="0.25">
      <c r="A51" s="133"/>
      <c r="B51" s="133"/>
      <c r="C51" s="133"/>
      <c r="D51" s="133"/>
      <c r="E51" s="133"/>
      <c r="F51" s="133"/>
      <c r="J51" s="156">
        <v>60</v>
      </c>
      <c r="K51" s="156">
        <v>19</v>
      </c>
      <c r="L51" s="156">
        <v>22</v>
      </c>
      <c r="M51" s="156">
        <v>19</v>
      </c>
      <c r="N51" s="156">
        <v>360</v>
      </c>
      <c r="O51" s="156">
        <v>0</v>
      </c>
      <c r="P51" s="156">
        <v>360</v>
      </c>
      <c r="Q51" s="157">
        <v>60</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101</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27</v>
      </c>
      <c r="B55" s="164" t="s">
        <v>2</v>
      </c>
      <c r="C55" s="175" t="s">
        <v>26</v>
      </c>
      <c r="D55" s="163">
        <v>2</v>
      </c>
      <c r="E55" s="164" t="s">
        <v>2</v>
      </c>
      <c r="F55" s="165">
        <v>10</v>
      </c>
      <c r="H55" s="108">
        <v>1</v>
      </c>
      <c r="I55" s="176" t="s">
        <v>90</v>
      </c>
      <c r="J55" s="110">
        <v>5</v>
      </c>
      <c r="K55" s="111">
        <v>4</v>
      </c>
      <c r="L55" s="111">
        <v>0</v>
      </c>
      <c r="M55" s="110">
        <v>1</v>
      </c>
      <c r="N55" s="111">
        <v>43</v>
      </c>
      <c r="O55" s="112" t="s">
        <v>2</v>
      </c>
      <c r="P55" s="110">
        <v>17</v>
      </c>
      <c r="Q55" s="113">
        <v>8</v>
      </c>
      <c r="R55" s="114" t="s">
        <v>3</v>
      </c>
    </row>
    <row r="56" spans="1:18" x14ac:dyDescent="0.25">
      <c r="A56" s="162" t="s">
        <v>7</v>
      </c>
      <c r="B56" s="131" t="s">
        <v>2</v>
      </c>
      <c r="C56" s="158" t="s">
        <v>48</v>
      </c>
      <c r="D56" s="167">
        <v>7</v>
      </c>
      <c r="E56" s="131" t="s">
        <v>2</v>
      </c>
      <c r="F56" s="168">
        <v>5</v>
      </c>
      <c r="H56" s="118">
        <v>2</v>
      </c>
      <c r="I56" s="134" t="s">
        <v>92</v>
      </c>
      <c r="J56" s="120">
        <v>5</v>
      </c>
      <c r="K56" s="121">
        <v>4</v>
      </c>
      <c r="L56" s="121">
        <v>0</v>
      </c>
      <c r="M56" s="120">
        <v>1</v>
      </c>
      <c r="N56" s="121">
        <v>36</v>
      </c>
      <c r="O56" s="121" t="s">
        <v>2</v>
      </c>
      <c r="P56" s="120">
        <v>24</v>
      </c>
      <c r="Q56" s="123">
        <v>8</v>
      </c>
      <c r="R56" s="124" t="s">
        <v>3</v>
      </c>
    </row>
    <row r="57" spans="1:18" x14ac:dyDescent="0.25">
      <c r="A57" s="162" t="s">
        <v>92</v>
      </c>
      <c r="B57" s="131" t="s">
        <v>2</v>
      </c>
      <c r="C57" s="158" t="s">
        <v>35</v>
      </c>
      <c r="D57" s="167">
        <v>7</v>
      </c>
      <c r="E57" s="131" t="s">
        <v>2</v>
      </c>
      <c r="F57" s="168">
        <v>5</v>
      </c>
      <c r="H57" s="118">
        <v>3</v>
      </c>
      <c r="I57" s="134" t="s">
        <v>27</v>
      </c>
      <c r="J57" s="120">
        <v>5</v>
      </c>
      <c r="K57" s="121">
        <v>4</v>
      </c>
      <c r="L57" s="121">
        <v>0</v>
      </c>
      <c r="M57" s="120">
        <v>1</v>
      </c>
      <c r="N57" s="121">
        <v>34</v>
      </c>
      <c r="O57" s="121" t="s">
        <v>2</v>
      </c>
      <c r="P57" s="120">
        <v>26</v>
      </c>
      <c r="Q57" s="123">
        <v>8</v>
      </c>
      <c r="R57" s="124" t="s">
        <v>3</v>
      </c>
    </row>
    <row r="58" spans="1:18" x14ac:dyDescent="0.25">
      <c r="A58" s="162" t="s">
        <v>68</v>
      </c>
      <c r="B58" s="131" t="s">
        <v>2</v>
      </c>
      <c r="C58" s="158" t="s">
        <v>91</v>
      </c>
      <c r="D58" s="167">
        <v>6</v>
      </c>
      <c r="E58" s="131" t="s">
        <v>2</v>
      </c>
      <c r="F58" s="168">
        <v>6</v>
      </c>
      <c r="H58" s="118">
        <v>4</v>
      </c>
      <c r="I58" s="134" t="s">
        <v>26</v>
      </c>
      <c r="J58" s="120">
        <v>5</v>
      </c>
      <c r="K58" s="121">
        <v>3</v>
      </c>
      <c r="L58" s="121">
        <v>1</v>
      </c>
      <c r="M58" s="120">
        <v>1</v>
      </c>
      <c r="N58" s="121">
        <v>36</v>
      </c>
      <c r="O58" s="121" t="s">
        <v>2</v>
      </c>
      <c r="P58" s="120">
        <v>24</v>
      </c>
      <c r="Q58" s="123">
        <v>7</v>
      </c>
      <c r="R58" s="124" t="s">
        <v>3</v>
      </c>
    </row>
    <row r="59" spans="1:18" x14ac:dyDescent="0.25">
      <c r="A59" s="162" t="s">
        <v>49</v>
      </c>
      <c r="B59" s="131" t="s">
        <v>2</v>
      </c>
      <c r="C59" s="158" t="s">
        <v>10</v>
      </c>
      <c r="D59" s="167">
        <v>4</v>
      </c>
      <c r="E59" s="131" t="s">
        <v>2</v>
      </c>
      <c r="F59" s="168">
        <v>8</v>
      </c>
      <c r="H59" s="118">
        <v>5</v>
      </c>
      <c r="I59" s="158" t="s">
        <v>48</v>
      </c>
      <c r="J59" s="120">
        <v>5</v>
      </c>
      <c r="K59" s="121">
        <v>3</v>
      </c>
      <c r="L59" s="121">
        <v>0</v>
      </c>
      <c r="M59" s="120">
        <v>2</v>
      </c>
      <c r="N59" s="121">
        <v>36</v>
      </c>
      <c r="O59" s="121" t="s">
        <v>2</v>
      </c>
      <c r="P59" s="120">
        <v>24</v>
      </c>
      <c r="Q59" s="123">
        <v>6</v>
      </c>
      <c r="R59" s="124" t="s">
        <v>3</v>
      </c>
    </row>
    <row r="60" spans="1:18" ht="13.8" thickBot="1" x14ac:dyDescent="0.3">
      <c r="A60" s="169" t="s">
        <v>90</v>
      </c>
      <c r="B60" s="170" t="s">
        <v>2</v>
      </c>
      <c r="C60" s="171" t="s">
        <v>47</v>
      </c>
      <c r="D60" s="172">
        <v>10</v>
      </c>
      <c r="E60" s="170" t="s">
        <v>2</v>
      </c>
      <c r="F60" s="173">
        <v>2</v>
      </c>
      <c r="H60" s="118">
        <v>6</v>
      </c>
      <c r="I60" s="134" t="s">
        <v>7</v>
      </c>
      <c r="J60" s="120">
        <v>5</v>
      </c>
      <c r="K60" s="121">
        <v>3</v>
      </c>
      <c r="L60" s="121">
        <v>0</v>
      </c>
      <c r="M60" s="120">
        <v>2</v>
      </c>
      <c r="N60" s="121">
        <v>29</v>
      </c>
      <c r="O60" s="121" t="s">
        <v>2</v>
      </c>
      <c r="P60" s="120">
        <v>31</v>
      </c>
      <c r="Q60" s="123">
        <v>6</v>
      </c>
      <c r="R60" s="124" t="s">
        <v>3</v>
      </c>
    </row>
    <row r="61" spans="1:18" ht="13.8" thickTop="1" x14ac:dyDescent="0.25">
      <c r="A61" s="131"/>
      <c r="B61" s="131"/>
      <c r="C61" s="131"/>
      <c r="D61" s="132"/>
      <c r="E61" s="131"/>
      <c r="F61" s="132"/>
      <c r="H61" s="118">
        <v>7</v>
      </c>
      <c r="I61" s="134" t="s">
        <v>10</v>
      </c>
      <c r="J61" s="120">
        <v>5</v>
      </c>
      <c r="K61" s="121">
        <v>2</v>
      </c>
      <c r="L61" s="121">
        <v>1</v>
      </c>
      <c r="M61" s="120">
        <v>2</v>
      </c>
      <c r="N61" s="121">
        <v>29</v>
      </c>
      <c r="O61" s="121" t="s">
        <v>2</v>
      </c>
      <c r="P61" s="120">
        <v>31</v>
      </c>
      <c r="Q61" s="123">
        <v>5</v>
      </c>
      <c r="R61" s="124" t="s">
        <v>3</v>
      </c>
    </row>
    <row r="62" spans="1:18" x14ac:dyDescent="0.25">
      <c r="A62" s="133"/>
      <c r="B62" s="133"/>
      <c r="C62" s="133"/>
      <c r="D62" s="133"/>
      <c r="E62" s="133"/>
      <c r="F62" s="133"/>
      <c r="H62" s="118">
        <v>8</v>
      </c>
      <c r="I62" s="158" t="s">
        <v>49</v>
      </c>
      <c r="J62" s="120">
        <v>5</v>
      </c>
      <c r="K62" s="121">
        <v>2</v>
      </c>
      <c r="L62" s="121">
        <v>0</v>
      </c>
      <c r="M62" s="120">
        <v>3</v>
      </c>
      <c r="N62" s="121">
        <v>26</v>
      </c>
      <c r="O62" s="121" t="s">
        <v>2</v>
      </c>
      <c r="P62" s="120">
        <v>34</v>
      </c>
      <c r="Q62" s="123">
        <v>4</v>
      </c>
      <c r="R62" s="124" t="s">
        <v>3</v>
      </c>
    </row>
    <row r="63" spans="1:18" x14ac:dyDescent="0.25">
      <c r="A63" s="133"/>
      <c r="B63" s="133"/>
      <c r="C63" s="133"/>
      <c r="D63" s="133"/>
      <c r="E63" s="133"/>
      <c r="F63" s="133"/>
      <c r="H63" s="118">
        <v>9</v>
      </c>
      <c r="I63" s="134" t="s">
        <v>47</v>
      </c>
      <c r="J63" s="120">
        <v>5</v>
      </c>
      <c r="K63" s="121">
        <v>2</v>
      </c>
      <c r="L63" s="121">
        <v>0</v>
      </c>
      <c r="M63" s="120">
        <v>3</v>
      </c>
      <c r="N63" s="121">
        <v>23</v>
      </c>
      <c r="O63" s="121" t="s">
        <v>2</v>
      </c>
      <c r="P63" s="120">
        <v>37</v>
      </c>
      <c r="Q63" s="123">
        <v>4</v>
      </c>
      <c r="R63" s="124" t="s">
        <v>3</v>
      </c>
    </row>
    <row r="64" spans="1:18" x14ac:dyDescent="0.25">
      <c r="A64" s="93"/>
      <c r="B64" s="133"/>
      <c r="C64" s="133"/>
      <c r="D64" s="133"/>
      <c r="E64" s="133"/>
      <c r="F64" s="133"/>
      <c r="H64" s="118">
        <v>10</v>
      </c>
      <c r="I64" s="134" t="s">
        <v>68</v>
      </c>
      <c r="J64" s="120">
        <v>5</v>
      </c>
      <c r="K64" s="121">
        <v>1</v>
      </c>
      <c r="L64" s="121">
        <v>1</v>
      </c>
      <c r="M64" s="120">
        <v>3</v>
      </c>
      <c r="N64" s="121">
        <v>28</v>
      </c>
      <c r="O64" s="121" t="s">
        <v>2</v>
      </c>
      <c r="P64" s="120">
        <v>32</v>
      </c>
      <c r="Q64" s="123">
        <v>3</v>
      </c>
      <c r="R64" s="124" t="s">
        <v>3</v>
      </c>
    </row>
    <row r="65" spans="1:23" x14ac:dyDescent="0.25">
      <c r="A65" s="133"/>
      <c r="B65" s="133"/>
      <c r="C65" s="133"/>
      <c r="D65" s="133"/>
      <c r="E65" s="133"/>
      <c r="F65" s="133"/>
      <c r="H65" s="118">
        <v>11</v>
      </c>
      <c r="I65" s="134" t="s">
        <v>91</v>
      </c>
      <c r="J65" s="120">
        <v>5</v>
      </c>
      <c r="K65" s="121">
        <v>0</v>
      </c>
      <c r="L65" s="121">
        <v>1</v>
      </c>
      <c r="M65" s="120">
        <v>4</v>
      </c>
      <c r="N65" s="121">
        <v>17</v>
      </c>
      <c r="O65" s="121" t="s">
        <v>2</v>
      </c>
      <c r="P65" s="120">
        <v>43</v>
      </c>
      <c r="Q65" s="123">
        <v>1</v>
      </c>
      <c r="R65" s="124" t="s">
        <v>3</v>
      </c>
    </row>
    <row r="66" spans="1:23" ht="13.8" thickBot="1" x14ac:dyDescent="0.3">
      <c r="A66" s="133"/>
      <c r="B66" s="133"/>
      <c r="C66" s="133"/>
      <c r="D66" s="133"/>
      <c r="E66" s="133"/>
      <c r="F66" s="133"/>
      <c r="H66" s="146">
        <v>12</v>
      </c>
      <c r="I66" s="149" t="s">
        <v>35</v>
      </c>
      <c r="J66" s="138">
        <v>5</v>
      </c>
      <c r="K66" s="139">
        <v>0</v>
      </c>
      <c r="L66" s="139">
        <v>0</v>
      </c>
      <c r="M66" s="138">
        <v>5</v>
      </c>
      <c r="N66" s="139">
        <v>23</v>
      </c>
      <c r="O66" s="139" t="s">
        <v>2</v>
      </c>
      <c r="P66" s="138">
        <v>37</v>
      </c>
      <c r="Q66" s="141">
        <v>0</v>
      </c>
      <c r="R66" s="142" t="s">
        <v>3</v>
      </c>
      <c r="V66" s="136"/>
    </row>
    <row r="67" spans="1:23" ht="13.8" thickTop="1" x14ac:dyDescent="0.25">
      <c r="A67" s="133"/>
      <c r="B67" s="133"/>
      <c r="C67" s="133"/>
      <c r="D67" s="133"/>
      <c r="E67" s="133"/>
      <c r="F67" s="133"/>
      <c r="J67" s="156">
        <v>60</v>
      </c>
      <c r="K67" s="156">
        <v>28</v>
      </c>
      <c r="L67" s="156">
        <v>4</v>
      </c>
      <c r="M67" s="156">
        <v>28</v>
      </c>
      <c r="N67" s="156">
        <v>360</v>
      </c>
      <c r="O67" s="156">
        <v>0</v>
      </c>
      <c r="P67" s="156">
        <v>360</v>
      </c>
      <c r="Q67" s="157">
        <v>60</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23622047244094491" right="0.23622047244094491" top="0.19685039370078741" bottom="0.35433070866141736" header="0.31496062992125984" footer="0.31496062992125984"/>
  <pageSetup paperSize="9" scale="83" orientation="portrait" horizontalDpi="4294967293"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7</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42664</v>
      </c>
    </row>
    <row r="4" spans="1:29" ht="14.4" thickTop="1" thickBot="1" x14ac:dyDescent="0.3">
      <c r="A4" s="95" t="s">
        <v>56</v>
      </c>
      <c r="B4" s="96">
        <v>0</v>
      </c>
      <c r="C4" s="177" t="s">
        <v>102</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11</v>
      </c>
      <c r="B5" s="104" t="s">
        <v>2</v>
      </c>
      <c r="C5" s="104" t="s">
        <v>31</v>
      </c>
      <c r="D5" s="105">
        <v>4</v>
      </c>
      <c r="E5" s="106" t="s">
        <v>2</v>
      </c>
      <c r="F5" s="107">
        <v>8</v>
      </c>
      <c r="H5" s="108">
        <v>1</v>
      </c>
      <c r="I5" s="109" t="s">
        <v>15</v>
      </c>
      <c r="J5" s="110">
        <v>6</v>
      </c>
      <c r="K5" s="111">
        <v>5</v>
      </c>
      <c r="L5" s="111">
        <v>1</v>
      </c>
      <c r="M5" s="110">
        <v>0</v>
      </c>
      <c r="N5" s="111">
        <v>50</v>
      </c>
      <c r="O5" s="112" t="s">
        <v>2</v>
      </c>
      <c r="P5" s="110">
        <v>22</v>
      </c>
      <c r="Q5" s="113">
        <v>11</v>
      </c>
      <c r="R5" s="114" t="s">
        <v>3</v>
      </c>
    </row>
    <row r="6" spans="1:29" x14ac:dyDescent="0.25">
      <c r="A6" s="103" t="s">
        <v>17</v>
      </c>
      <c r="B6" s="104" t="s">
        <v>2</v>
      </c>
      <c r="C6" s="104" t="s">
        <v>38</v>
      </c>
      <c r="D6" s="115">
        <v>4</v>
      </c>
      <c r="E6" s="116" t="s">
        <v>2</v>
      </c>
      <c r="F6" s="117">
        <v>8</v>
      </c>
      <c r="H6" s="118">
        <v>2</v>
      </c>
      <c r="I6" s="119" t="s">
        <v>19</v>
      </c>
      <c r="J6" s="120">
        <v>5</v>
      </c>
      <c r="K6" s="121">
        <v>5</v>
      </c>
      <c r="L6" s="121">
        <v>0</v>
      </c>
      <c r="M6" s="120">
        <v>0</v>
      </c>
      <c r="N6" s="121">
        <v>45</v>
      </c>
      <c r="O6" s="122" t="s">
        <v>2</v>
      </c>
      <c r="P6" s="120">
        <v>15</v>
      </c>
      <c r="Q6" s="123">
        <v>10</v>
      </c>
      <c r="R6" s="124" t="s">
        <v>3</v>
      </c>
    </row>
    <row r="7" spans="1:29" x14ac:dyDescent="0.25">
      <c r="A7" s="103" t="s">
        <v>84</v>
      </c>
      <c r="B7" s="104" t="s">
        <v>2</v>
      </c>
      <c r="C7" s="104" t="s">
        <v>14</v>
      </c>
      <c r="D7" s="115">
        <v>7</v>
      </c>
      <c r="E7" s="116" t="s">
        <v>2</v>
      </c>
      <c r="F7" s="117">
        <v>5</v>
      </c>
      <c r="H7" s="118">
        <v>3</v>
      </c>
      <c r="I7" s="119" t="s">
        <v>18</v>
      </c>
      <c r="J7" s="120">
        <v>6</v>
      </c>
      <c r="K7" s="121">
        <v>4</v>
      </c>
      <c r="L7" s="121">
        <v>1</v>
      </c>
      <c r="M7" s="120">
        <v>1</v>
      </c>
      <c r="N7" s="121">
        <v>42</v>
      </c>
      <c r="O7" s="122" t="s">
        <v>2</v>
      </c>
      <c r="P7" s="120">
        <v>30</v>
      </c>
      <c r="Q7" s="123">
        <v>9</v>
      </c>
      <c r="R7" s="124" t="s">
        <v>3</v>
      </c>
    </row>
    <row r="8" spans="1:29" x14ac:dyDescent="0.25">
      <c r="A8" s="103" t="s">
        <v>65</v>
      </c>
      <c r="B8" s="104" t="s">
        <v>2</v>
      </c>
      <c r="C8" s="104" t="s">
        <v>19</v>
      </c>
      <c r="D8" s="115">
        <v>1</v>
      </c>
      <c r="E8" s="116" t="s">
        <v>2</v>
      </c>
      <c r="F8" s="117">
        <v>11</v>
      </c>
      <c r="H8" s="118">
        <v>4</v>
      </c>
      <c r="I8" s="125" t="s">
        <v>32</v>
      </c>
      <c r="J8" s="120">
        <v>6</v>
      </c>
      <c r="K8" s="121">
        <v>4</v>
      </c>
      <c r="L8" s="121">
        <v>1</v>
      </c>
      <c r="M8" s="120">
        <v>1</v>
      </c>
      <c r="N8" s="121">
        <v>39</v>
      </c>
      <c r="O8" s="122" t="s">
        <v>2</v>
      </c>
      <c r="P8" s="120">
        <v>33</v>
      </c>
      <c r="Q8" s="123">
        <v>9</v>
      </c>
      <c r="R8" s="124" t="s">
        <v>3</v>
      </c>
    </row>
    <row r="9" spans="1:29" x14ac:dyDescent="0.25">
      <c r="A9" s="103" t="s">
        <v>20</v>
      </c>
      <c r="B9" s="104" t="s">
        <v>2</v>
      </c>
      <c r="C9" s="104" t="s">
        <v>18</v>
      </c>
      <c r="D9" s="115">
        <v>4</v>
      </c>
      <c r="E9" s="116" t="s">
        <v>2</v>
      </c>
      <c r="F9" s="117">
        <v>8</v>
      </c>
      <c r="H9" s="118">
        <v>5</v>
      </c>
      <c r="I9" s="119" t="s">
        <v>12</v>
      </c>
      <c r="J9" s="120">
        <v>5</v>
      </c>
      <c r="K9" s="121">
        <v>4</v>
      </c>
      <c r="L9" s="121">
        <v>0</v>
      </c>
      <c r="M9" s="120">
        <v>1</v>
      </c>
      <c r="N9" s="121">
        <v>35</v>
      </c>
      <c r="O9" s="122" t="s">
        <v>2</v>
      </c>
      <c r="P9" s="120">
        <v>25</v>
      </c>
      <c r="Q9" s="123">
        <v>8</v>
      </c>
      <c r="R9" s="124" t="s">
        <v>3</v>
      </c>
    </row>
    <row r="10" spans="1:29" x14ac:dyDescent="0.25">
      <c r="A10" s="103" t="s">
        <v>32</v>
      </c>
      <c r="B10" s="104" t="s">
        <v>2</v>
      </c>
      <c r="C10" s="104" t="s">
        <v>15</v>
      </c>
      <c r="D10" s="115">
        <v>6</v>
      </c>
      <c r="E10" s="116" t="s">
        <v>2</v>
      </c>
      <c r="F10" s="117">
        <v>6</v>
      </c>
      <c r="H10" s="118">
        <v>6</v>
      </c>
      <c r="I10" s="119" t="s">
        <v>38</v>
      </c>
      <c r="J10" s="120">
        <v>5</v>
      </c>
      <c r="K10" s="121">
        <v>3</v>
      </c>
      <c r="L10" s="121">
        <v>0</v>
      </c>
      <c r="M10" s="120">
        <v>2</v>
      </c>
      <c r="N10" s="121">
        <v>36</v>
      </c>
      <c r="O10" s="122" t="s">
        <v>2</v>
      </c>
      <c r="P10" s="120">
        <v>24</v>
      </c>
      <c r="Q10" s="123">
        <v>6</v>
      </c>
      <c r="R10" s="124" t="s">
        <v>3</v>
      </c>
    </row>
    <row r="11" spans="1:29" ht="13.8" thickBot="1" x14ac:dyDescent="0.3">
      <c r="A11" s="126" t="s">
        <v>12</v>
      </c>
      <c r="B11" s="127" t="s">
        <v>2</v>
      </c>
      <c r="C11" s="127" t="s">
        <v>37</v>
      </c>
      <c r="D11" s="189"/>
      <c r="E11" s="190"/>
      <c r="F11" s="191"/>
      <c r="H11" s="118">
        <v>7</v>
      </c>
      <c r="I11" s="119" t="s">
        <v>84</v>
      </c>
      <c r="J11" s="120">
        <v>5</v>
      </c>
      <c r="K11" s="121">
        <v>2</v>
      </c>
      <c r="L11" s="121">
        <v>1</v>
      </c>
      <c r="M11" s="120">
        <v>2</v>
      </c>
      <c r="N11" s="121">
        <v>29</v>
      </c>
      <c r="O11" s="122" t="s">
        <v>2</v>
      </c>
      <c r="P11" s="120">
        <v>31</v>
      </c>
      <c r="Q11" s="123">
        <v>5</v>
      </c>
      <c r="R11" s="124" t="s">
        <v>3</v>
      </c>
    </row>
    <row r="12" spans="1:29" ht="13.8" thickTop="1" x14ac:dyDescent="0.25">
      <c r="A12" s="131"/>
      <c r="B12" s="131"/>
      <c r="C12" s="131"/>
      <c r="D12" s="132"/>
      <c r="E12" s="132"/>
      <c r="F12" s="132"/>
      <c r="H12" s="118">
        <v>8</v>
      </c>
      <c r="I12" s="119" t="s">
        <v>17</v>
      </c>
      <c r="J12" s="120">
        <v>6</v>
      </c>
      <c r="K12" s="121">
        <v>2</v>
      </c>
      <c r="L12" s="121">
        <v>0</v>
      </c>
      <c r="M12" s="120">
        <v>4</v>
      </c>
      <c r="N12" s="121">
        <v>32</v>
      </c>
      <c r="O12" s="122" t="s">
        <v>2</v>
      </c>
      <c r="P12" s="120">
        <v>40</v>
      </c>
      <c r="Q12" s="123">
        <v>4</v>
      </c>
      <c r="R12" s="124" t="s">
        <v>3</v>
      </c>
    </row>
    <row r="13" spans="1:29" x14ac:dyDescent="0.25">
      <c r="A13" s="133"/>
      <c r="B13" s="133"/>
      <c r="C13" s="133"/>
      <c r="D13" s="133"/>
      <c r="E13" s="133"/>
      <c r="F13" s="133"/>
      <c r="H13" s="118">
        <v>9</v>
      </c>
      <c r="I13" s="119" t="s">
        <v>11</v>
      </c>
      <c r="J13" s="120">
        <v>6</v>
      </c>
      <c r="K13" s="121">
        <v>1</v>
      </c>
      <c r="L13" s="121">
        <v>2</v>
      </c>
      <c r="M13" s="120">
        <v>3</v>
      </c>
      <c r="N13" s="121">
        <v>31</v>
      </c>
      <c r="O13" s="122" t="s">
        <v>2</v>
      </c>
      <c r="P13" s="120">
        <v>41</v>
      </c>
      <c r="Q13" s="123">
        <v>4</v>
      </c>
      <c r="R13" s="124" t="s">
        <v>3</v>
      </c>
    </row>
    <row r="14" spans="1:29" x14ac:dyDescent="0.25">
      <c r="A14" s="133"/>
      <c r="B14" s="133"/>
      <c r="C14" s="133"/>
      <c r="D14" s="133"/>
      <c r="E14" s="133"/>
      <c r="F14" s="133"/>
      <c r="H14" s="118">
        <v>10</v>
      </c>
      <c r="I14" s="125" t="s">
        <v>20</v>
      </c>
      <c r="J14" s="120">
        <v>6</v>
      </c>
      <c r="K14" s="121">
        <v>1</v>
      </c>
      <c r="L14" s="121">
        <v>0</v>
      </c>
      <c r="M14" s="120">
        <v>5</v>
      </c>
      <c r="N14" s="121">
        <v>27</v>
      </c>
      <c r="O14" s="122" t="s">
        <v>2</v>
      </c>
      <c r="P14" s="120">
        <v>45</v>
      </c>
      <c r="Q14" s="123">
        <v>2</v>
      </c>
      <c r="R14" s="124" t="s">
        <v>3</v>
      </c>
    </row>
    <row r="15" spans="1:29" x14ac:dyDescent="0.25">
      <c r="A15" s="133"/>
      <c r="B15" s="133"/>
      <c r="C15" s="133"/>
      <c r="D15" s="133"/>
      <c r="E15" s="133"/>
      <c r="F15" s="133"/>
      <c r="H15" s="118">
        <v>11</v>
      </c>
      <c r="I15" s="119" t="s">
        <v>31</v>
      </c>
      <c r="J15" s="120">
        <v>5</v>
      </c>
      <c r="K15" s="121">
        <v>1</v>
      </c>
      <c r="L15" s="121">
        <v>0</v>
      </c>
      <c r="M15" s="120">
        <v>4</v>
      </c>
      <c r="N15" s="121">
        <v>25</v>
      </c>
      <c r="O15" s="122" t="s">
        <v>2</v>
      </c>
      <c r="P15" s="120">
        <v>35</v>
      </c>
      <c r="Q15" s="123">
        <v>2</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14</v>
      </c>
      <c r="J16" s="120">
        <v>5</v>
      </c>
      <c r="K16" s="121">
        <v>1</v>
      </c>
      <c r="L16" s="121">
        <v>0</v>
      </c>
      <c r="M16" s="120">
        <v>4</v>
      </c>
      <c r="N16" s="121">
        <v>23</v>
      </c>
      <c r="O16" s="122" t="s">
        <v>2</v>
      </c>
      <c r="P16" s="120">
        <v>37</v>
      </c>
      <c r="Q16" s="123">
        <v>2</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6</v>
      </c>
      <c r="K17" s="139">
        <v>0</v>
      </c>
      <c r="L17" s="139">
        <v>0</v>
      </c>
      <c r="M17" s="138">
        <v>6</v>
      </c>
      <c r="N17" s="139">
        <v>18</v>
      </c>
      <c r="O17" s="140" t="s">
        <v>2</v>
      </c>
      <c r="P17" s="138">
        <v>54</v>
      </c>
      <c r="Q17" s="141">
        <v>0</v>
      </c>
      <c r="R17" s="142" t="s">
        <v>3</v>
      </c>
    </row>
    <row r="18" spans="1:18" ht="13.8" thickTop="1" x14ac:dyDescent="0.25">
      <c r="A18" s="133"/>
      <c r="B18" s="133"/>
      <c r="C18" s="133"/>
      <c r="D18" s="133"/>
      <c r="E18" s="133"/>
      <c r="F18" s="133"/>
      <c r="H18" s="122"/>
      <c r="I18" s="136"/>
      <c r="J18" s="121">
        <v>72</v>
      </c>
      <c r="K18" s="121">
        <v>33</v>
      </c>
      <c r="L18" s="121">
        <v>6</v>
      </c>
      <c r="M18" s="121">
        <v>33</v>
      </c>
      <c r="N18" s="121">
        <v>432</v>
      </c>
      <c r="O18" s="121">
        <v>0</v>
      </c>
      <c r="P18" s="121">
        <v>432</v>
      </c>
      <c r="Q18" s="123">
        <v>72</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102</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24</v>
      </c>
      <c r="B22" s="104" t="s">
        <v>2</v>
      </c>
      <c r="C22" s="104" t="s">
        <v>33</v>
      </c>
      <c r="D22" s="105">
        <v>5</v>
      </c>
      <c r="E22" s="106" t="s">
        <v>2</v>
      </c>
      <c r="F22" s="107">
        <v>7</v>
      </c>
      <c r="H22" s="108">
        <v>1</v>
      </c>
      <c r="I22" s="144" t="s">
        <v>33</v>
      </c>
      <c r="J22" s="110">
        <v>6</v>
      </c>
      <c r="K22" s="111">
        <v>5</v>
      </c>
      <c r="L22" s="111">
        <v>0</v>
      </c>
      <c r="M22" s="110">
        <v>1</v>
      </c>
      <c r="N22" s="111">
        <v>42</v>
      </c>
      <c r="O22" s="112" t="s">
        <v>2</v>
      </c>
      <c r="P22" s="110">
        <v>30</v>
      </c>
      <c r="Q22" s="113">
        <v>10</v>
      </c>
      <c r="R22" s="114" t="s">
        <v>3</v>
      </c>
    </row>
    <row r="23" spans="1:18" x14ac:dyDescent="0.25">
      <c r="A23" s="103" t="s">
        <v>23</v>
      </c>
      <c r="B23" s="104" t="s">
        <v>2</v>
      </c>
      <c r="C23" s="104" t="s">
        <v>86</v>
      </c>
      <c r="D23" s="115">
        <v>6</v>
      </c>
      <c r="E23" s="116" t="s">
        <v>2</v>
      </c>
      <c r="F23" s="117">
        <v>6</v>
      </c>
      <c r="H23" s="118">
        <v>2</v>
      </c>
      <c r="I23" s="144" t="s">
        <v>23</v>
      </c>
      <c r="J23" s="145">
        <v>6</v>
      </c>
      <c r="K23" s="121">
        <v>3</v>
      </c>
      <c r="L23" s="121">
        <v>2</v>
      </c>
      <c r="M23" s="120">
        <v>1</v>
      </c>
      <c r="N23" s="121">
        <v>41</v>
      </c>
      <c r="O23" s="122" t="s">
        <v>2</v>
      </c>
      <c r="P23" s="120">
        <v>31</v>
      </c>
      <c r="Q23" s="123">
        <v>8</v>
      </c>
      <c r="R23" s="124" t="s">
        <v>3</v>
      </c>
    </row>
    <row r="24" spans="1:18" x14ac:dyDescent="0.25">
      <c r="A24" s="103" t="s">
        <v>13</v>
      </c>
      <c r="B24" s="104" t="s">
        <v>2</v>
      </c>
      <c r="C24" s="104" t="s">
        <v>8</v>
      </c>
      <c r="D24" s="115">
        <v>7</v>
      </c>
      <c r="E24" s="116" t="s">
        <v>2</v>
      </c>
      <c r="F24" s="117">
        <v>5</v>
      </c>
      <c r="H24" s="118">
        <v>3</v>
      </c>
      <c r="I24" s="144" t="s">
        <v>24</v>
      </c>
      <c r="J24" s="145">
        <v>6</v>
      </c>
      <c r="K24" s="121">
        <v>3</v>
      </c>
      <c r="L24" s="121">
        <v>1</v>
      </c>
      <c r="M24" s="120">
        <v>2</v>
      </c>
      <c r="N24" s="121">
        <v>40</v>
      </c>
      <c r="O24" s="122" t="s">
        <v>2</v>
      </c>
      <c r="P24" s="120">
        <v>32</v>
      </c>
      <c r="Q24" s="123">
        <v>7</v>
      </c>
      <c r="R24" s="124" t="s">
        <v>3</v>
      </c>
    </row>
    <row r="25" spans="1:18" x14ac:dyDescent="0.25">
      <c r="A25" s="103" t="s">
        <v>50</v>
      </c>
      <c r="B25" s="104" t="s">
        <v>2</v>
      </c>
      <c r="C25" s="104" t="s">
        <v>85</v>
      </c>
      <c r="D25" s="115">
        <v>5</v>
      </c>
      <c r="E25" s="116" t="s">
        <v>2</v>
      </c>
      <c r="F25" s="117">
        <v>7</v>
      </c>
      <c r="H25" s="118">
        <v>4</v>
      </c>
      <c r="I25" s="144" t="s">
        <v>16</v>
      </c>
      <c r="J25" s="145">
        <v>5</v>
      </c>
      <c r="K25" s="121">
        <v>3</v>
      </c>
      <c r="L25" s="121">
        <v>1</v>
      </c>
      <c r="M25" s="120">
        <v>1</v>
      </c>
      <c r="N25" s="121">
        <v>36</v>
      </c>
      <c r="O25" s="122" t="s">
        <v>2</v>
      </c>
      <c r="P25" s="120">
        <v>24</v>
      </c>
      <c r="Q25" s="123">
        <v>7</v>
      </c>
      <c r="R25" s="124" t="s">
        <v>3</v>
      </c>
    </row>
    <row r="26" spans="1:18" x14ac:dyDescent="0.25">
      <c r="A26" s="103" t="s">
        <v>16</v>
      </c>
      <c r="B26" s="104" t="s">
        <v>2</v>
      </c>
      <c r="C26" s="104" t="s">
        <v>87</v>
      </c>
      <c r="D26" s="115">
        <v>9</v>
      </c>
      <c r="E26" s="116" t="s">
        <v>2</v>
      </c>
      <c r="F26" s="117">
        <v>3</v>
      </c>
      <c r="H26" s="118">
        <v>5</v>
      </c>
      <c r="I26" s="144" t="s">
        <v>13</v>
      </c>
      <c r="J26" s="145">
        <v>5</v>
      </c>
      <c r="K26" s="121">
        <v>3</v>
      </c>
      <c r="L26" s="121">
        <v>0</v>
      </c>
      <c r="M26" s="120">
        <v>2</v>
      </c>
      <c r="N26" s="121">
        <v>35</v>
      </c>
      <c r="O26" s="122" t="s">
        <v>2</v>
      </c>
      <c r="P26" s="120">
        <v>25</v>
      </c>
      <c r="Q26" s="123">
        <v>6</v>
      </c>
      <c r="R26" s="124" t="s">
        <v>3</v>
      </c>
    </row>
    <row r="27" spans="1:18" x14ac:dyDescent="0.25">
      <c r="A27" s="103" t="s">
        <v>34</v>
      </c>
      <c r="B27" s="104" t="s">
        <v>2</v>
      </c>
      <c r="C27" s="104" t="s">
        <v>30</v>
      </c>
      <c r="D27" s="115">
        <v>6</v>
      </c>
      <c r="E27" s="116" t="s">
        <v>2</v>
      </c>
      <c r="F27" s="117">
        <v>6</v>
      </c>
      <c r="H27" s="118">
        <v>6</v>
      </c>
      <c r="I27" s="144" t="s">
        <v>86</v>
      </c>
      <c r="J27" s="145">
        <v>6</v>
      </c>
      <c r="K27" s="121">
        <v>2</v>
      </c>
      <c r="L27" s="121">
        <v>2</v>
      </c>
      <c r="M27" s="120">
        <v>2</v>
      </c>
      <c r="N27" s="121">
        <v>36</v>
      </c>
      <c r="O27" s="122" t="s">
        <v>2</v>
      </c>
      <c r="P27" s="120">
        <v>36</v>
      </c>
      <c r="Q27" s="123">
        <v>6</v>
      </c>
      <c r="R27" s="124" t="s">
        <v>3</v>
      </c>
    </row>
    <row r="28" spans="1:18" ht="13.8" thickBot="1" x14ac:dyDescent="0.3">
      <c r="A28" s="126" t="s">
        <v>42</v>
      </c>
      <c r="B28" s="127" t="s">
        <v>2</v>
      </c>
      <c r="C28" s="127" t="s">
        <v>37</v>
      </c>
      <c r="D28" s="189"/>
      <c r="E28" s="190"/>
      <c r="F28" s="191"/>
      <c r="H28" s="118">
        <v>7</v>
      </c>
      <c r="I28" s="144" t="s">
        <v>34</v>
      </c>
      <c r="J28" s="145">
        <v>6</v>
      </c>
      <c r="K28" s="121">
        <v>2</v>
      </c>
      <c r="L28" s="121">
        <v>2</v>
      </c>
      <c r="M28" s="120">
        <v>2</v>
      </c>
      <c r="N28" s="121">
        <v>33</v>
      </c>
      <c r="O28" s="122" t="s">
        <v>2</v>
      </c>
      <c r="P28" s="120">
        <v>39</v>
      </c>
      <c r="Q28" s="123">
        <v>6</v>
      </c>
      <c r="R28" s="124" t="s">
        <v>3</v>
      </c>
    </row>
    <row r="29" spans="1:18" ht="13.8" thickTop="1" x14ac:dyDescent="0.25">
      <c r="A29" s="131"/>
      <c r="B29" s="131"/>
      <c r="C29" s="131"/>
      <c r="D29" s="132"/>
      <c r="E29" s="131"/>
      <c r="F29" s="132"/>
      <c r="H29" s="118">
        <v>8</v>
      </c>
      <c r="I29" s="144" t="s">
        <v>85</v>
      </c>
      <c r="J29" s="145">
        <v>5</v>
      </c>
      <c r="K29" s="121">
        <v>2</v>
      </c>
      <c r="L29" s="121">
        <v>2</v>
      </c>
      <c r="M29" s="120">
        <v>1</v>
      </c>
      <c r="N29" s="121">
        <v>30</v>
      </c>
      <c r="O29" s="122" t="s">
        <v>2</v>
      </c>
      <c r="P29" s="120">
        <v>30</v>
      </c>
      <c r="Q29" s="123">
        <v>6</v>
      </c>
      <c r="R29" s="124" t="s">
        <v>3</v>
      </c>
    </row>
    <row r="30" spans="1:18" x14ac:dyDescent="0.25">
      <c r="A30" s="133"/>
      <c r="B30" s="133"/>
      <c r="C30" s="133"/>
      <c r="D30" s="133"/>
      <c r="E30" s="133"/>
      <c r="F30" s="133"/>
      <c r="H30" s="118">
        <v>9</v>
      </c>
      <c r="I30" s="144" t="s">
        <v>42</v>
      </c>
      <c r="J30" s="145">
        <v>5</v>
      </c>
      <c r="K30" s="121">
        <v>2</v>
      </c>
      <c r="L30" s="121">
        <v>1</v>
      </c>
      <c r="M30" s="120">
        <v>2</v>
      </c>
      <c r="N30" s="121">
        <v>30</v>
      </c>
      <c r="O30" s="122" t="s">
        <v>2</v>
      </c>
      <c r="P30" s="120">
        <v>30</v>
      </c>
      <c r="Q30" s="123">
        <v>5</v>
      </c>
      <c r="R30" s="124" t="s">
        <v>3</v>
      </c>
    </row>
    <row r="31" spans="1:18" x14ac:dyDescent="0.25">
      <c r="A31" s="133"/>
      <c r="B31" s="133"/>
      <c r="C31" s="133"/>
      <c r="D31" s="133"/>
      <c r="E31" s="133"/>
      <c r="F31" s="133"/>
      <c r="H31" s="118">
        <v>10</v>
      </c>
      <c r="I31" s="144" t="s">
        <v>8</v>
      </c>
      <c r="J31" s="145">
        <v>6</v>
      </c>
      <c r="K31" s="121">
        <v>1</v>
      </c>
      <c r="L31" s="121">
        <v>3</v>
      </c>
      <c r="M31" s="120">
        <v>2</v>
      </c>
      <c r="N31" s="121">
        <v>35</v>
      </c>
      <c r="O31" s="122" t="s">
        <v>2</v>
      </c>
      <c r="P31" s="120">
        <v>37</v>
      </c>
      <c r="Q31" s="123">
        <v>5</v>
      </c>
      <c r="R31" s="124" t="s">
        <v>3</v>
      </c>
    </row>
    <row r="32" spans="1:18" x14ac:dyDescent="0.25">
      <c r="A32" s="133"/>
      <c r="B32" s="133"/>
      <c r="C32" s="133"/>
      <c r="D32" s="133"/>
      <c r="E32" s="133"/>
      <c r="F32" s="133"/>
      <c r="H32" s="118">
        <v>11</v>
      </c>
      <c r="I32" s="144" t="s">
        <v>30</v>
      </c>
      <c r="J32" s="145">
        <v>5</v>
      </c>
      <c r="K32" s="121">
        <v>1</v>
      </c>
      <c r="L32" s="121">
        <v>3</v>
      </c>
      <c r="M32" s="120">
        <v>1</v>
      </c>
      <c r="N32" s="121">
        <v>29</v>
      </c>
      <c r="O32" s="122" t="s">
        <v>2</v>
      </c>
      <c r="P32" s="120">
        <v>31</v>
      </c>
      <c r="Q32" s="123">
        <v>5</v>
      </c>
      <c r="R32" s="134" t="s">
        <v>3</v>
      </c>
    </row>
    <row r="33" spans="1:29" x14ac:dyDescent="0.25">
      <c r="A33" s="133"/>
      <c r="B33" s="133"/>
      <c r="C33" s="133"/>
      <c r="D33" s="133"/>
      <c r="E33" s="133"/>
      <c r="F33" s="133"/>
      <c r="H33" s="118">
        <v>12</v>
      </c>
      <c r="I33" s="144" t="s">
        <v>87</v>
      </c>
      <c r="J33" s="145">
        <v>6</v>
      </c>
      <c r="K33" s="121">
        <v>0</v>
      </c>
      <c r="L33" s="121">
        <v>1</v>
      </c>
      <c r="M33" s="120">
        <v>5</v>
      </c>
      <c r="N33" s="121">
        <v>20</v>
      </c>
      <c r="O33" s="122" t="s">
        <v>2</v>
      </c>
      <c r="P33" s="120">
        <v>52</v>
      </c>
      <c r="Q33" s="123">
        <v>1</v>
      </c>
      <c r="R33" s="134" t="s">
        <v>3</v>
      </c>
    </row>
    <row r="34" spans="1:29" ht="13.8" thickBot="1" x14ac:dyDescent="0.3">
      <c r="A34" s="133"/>
      <c r="B34" s="133"/>
      <c r="C34" s="133"/>
      <c r="D34" s="133"/>
      <c r="E34" s="133"/>
      <c r="F34" s="133"/>
      <c r="H34" s="146">
        <v>13</v>
      </c>
      <c r="I34" s="147" t="s">
        <v>50</v>
      </c>
      <c r="J34" s="148">
        <v>5</v>
      </c>
      <c r="K34" s="139">
        <v>0</v>
      </c>
      <c r="L34" s="139">
        <v>0</v>
      </c>
      <c r="M34" s="138">
        <v>5</v>
      </c>
      <c r="N34" s="139">
        <v>25</v>
      </c>
      <c r="O34" s="140" t="s">
        <v>2</v>
      </c>
      <c r="P34" s="138">
        <v>35</v>
      </c>
      <c r="Q34" s="141">
        <v>0</v>
      </c>
      <c r="R34" s="149" t="s">
        <v>3</v>
      </c>
    </row>
    <row r="35" spans="1:29" ht="13.8" thickTop="1" x14ac:dyDescent="0.25">
      <c r="A35" s="133"/>
      <c r="B35" s="133"/>
      <c r="C35" s="133"/>
      <c r="D35" s="133"/>
      <c r="E35" s="133"/>
      <c r="F35" s="133"/>
      <c r="H35" s="122"/>
      <c r="I35" s="136"/>
      <c r="J35" s="121">
        <v>72</v>
      </c>
      <c r="K35" s="121">
        <v>27</v>
      </c>
      <c r="L35" s="121">
        <v>18</v>
      </c>
      <c r="M35" s="121">
        <v>27</v>
      </c>
      <c r="N35" s="121">
        <v>432</v>
      </c>
      <c r="O35" s="121">
        <v>0</v>
      </c>
      <c r="P35" s="121">
        <v>432</v>
      </c>
      <c r="Q35" s="123">
        <v>72</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102</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46</v>
      </c>
      <c r="B39" s="131" t="s">
        <v>2</v>
      </c>
      <c r="C39" s="158" t="s">
        <v>63</v>
      </c>
      <c r="D39" s="163">
        <v>6</v>
      </c>
      <c r="E39" s="164" t="s">
        <v>2</v>
      </c>
      <c r="F39" s="165">
        <v>6</v>
      </c>
      <c r="H39" s="108">
        <v>1</v>
      </c>
      <c r="I39" s="166" t="s">
        <v>36</v>
      </c>
      <c r="J39" s="110">
        <v>6</v>
      </c>
      <c r="K39" s="111">
        <v>4</v>
      </c>
      <c r="L39" s="111">
        <v>2</v>
      </c>
      <c r="M39" s="110">
        <v>0</v>
      </c>
      <c r="N39" s="111">
        <v>42</v>
      </c>
      <c r="O39" s="112" t="s">
        <v>2</v>
      </c>
      <c r="P39" s="110">
        <v>30</v>
      </c>
      <c r="Q39" s="113">
        <v>10</v>
      </c>
      <c r="R39" s="114" t="s">
        <v>3</v>
      </c>
    </row>
    <row r="40" spans="1:29" x14ac:dyDescent="0.25">
      <c r="A40" s="103" t="s">
        <v>28</v>
      </c>
      <c r="B40" s="104" t="s">
        <v>2</v>
      </c>
      <c r="C40" s="186" t="s">
        <v>9</v>
      </c>
      <c r="D40" s="167">
        <v>5</v>
      </c>
      <c r="E40" s="131" t="s">
        <v>2</v>
      </c>
      <c r="F40" s="168">
        <v>7</v>
      </c>
      <c r="H40" s="118">
        <v>2</v>
      </c>
      <c r="I40" s="144" t="s">
        <v>9</v>
      </c>
      <c r="J40" s="145">
        <v>6</v>
      </c>
      <c r="K40" s="151">
        <v>4</v>
      </c>
      <c r="L40" s="121">
        <v>1</v>
      </c>
      <c r="M40" s="120">
        <v>1</v>
      </c>
      <c r="N40" s="151">
        <v>43</v>
      </c>
      <c r="O40" s="122" t="s">
        <v>2</v>
      </c>
      <c r="P40" s="120">
        <v>29</v>
      </c>
      <c r="Q40" s="152">
        <v>9</v>
      </c>
      <c r="R40" s="124" t="s">
        <v>3</v>
      </c>
    </row>
    <row r="41" spans="1:29" x14ac:dyDescent="0.25">
      <c r="A41" s="162" t="s">
        <v>21</v>
      </c>
      <c r="B41" s="131" t="s">
        <v>2</v>
      </c>
      <c r="C41" s="158" t="s">
        <v>36</v>
      </c>
      <c r="D41" s="167">
        <v>6</v>
      </c>
      <c r="E41" s="131" t="s">
        <v>2</v>
      </c>
      <c r="F41" s="168">
        <v>6</v>
      </c>
      <c r="H41" s="118">
        <v>3</v>
      </c>
      <c r="I41" s="144" t="s">
        <v>29</v>
      </c>
      <c r="J41" s="145">
        <v>6</v>
      </c>
      <c r="K41" s="151">
        <v>3</v>
      </c>
      <c r="L41" s="121">
        <v>2</v>
      </c>
      <c r="M41" s="120">
        <v>1</v>
      </c>
      <c r="N41" s="151">
        <v>43</v>
      </c>
      <c r="O41" s="122" t="s">
        <v>2</v>
      </c>
      <c r="P41" s="120">
        <v>29</v>
      </c>
      <c r="Q41" s="152">
        <v>8</v>
      </c>
      <c r="R41" s="124" t="s">
        <v>3</v>
      </c>
    </row>
    <row r="42" spans="1:29" x14ac:dyDescent="0.25">
      <c r="A42" s="162" t="s">
        <v>22</v>
      </c>
      <c r="B42" s="131" t="s">
        <v>2</v>
      </c>
      <c r="C42" s="158" t="s">
        <v>88</v>
      </c>
      <c r="D42" s="167">
        <v>3</v>
      </c>
      <c r="E42" s="131" t="s">
        <v>2</v>
      </c>
      <c r="F42" s="168">
        <v>9</v>
      </c>
      <c r="G42" s="131"/>
      <c r="H42" s="118">
        <v>4</v>
      </c>
      <c r="I42" s="153" t="s">
        <v>88</v>
      </c>
      <c r="J42" s="145">
        <v>6</v>
      </c>
      <c r="K42" s="151">
        <v>3</v>
      </c>
      <c r="L42" s="121">
        <v>2</v>
      </c>
      <c r="M42" s="120">
        <v>1</v>
      </c>
      <c r="N42" s="151">
        <v>42</v>
      </c>
      <c r="O42" s="122" t="s">
        <v>2</v>
      </c>
      <c r="P42" s="120">
        <v>30</v>
      </c>
      <c r="Q42" s="152">
        <v>8</v>
      </c>
      <c r="R42" s="124" t="s">
        <v>3</v>
      </c>
    </row>
    <row r="43" spans="1:29" x14ac:dyDescent="0.25">
      <c r="A43" s="162" t="s">
        <v>89</v>
      </c>
      <c r="B43" s="131" t="s">
        <v>2</v>
      </c>
      <c r="C43" s="158" t="s">
        <v>29</v>
      </c>
      <c r="D43" s="167">
        <v>4</v>
      </c>
      <c r="E43" s="131" t="s">
        <v>2</v>
      </c>
      <c r="F43" s="168">
        <v>8</v>
      </c>
      <c r="H43" s="118">
        <v>5</v>
      </c>
      <c r="I43" s="144" t="s">
        <v>63</v>
      </c>
      <c r="J43" s="145">
        <v>6</v>
      </c>
      <c r="K43" s="151">
        <v>2</v>
      </c>
      <c r="L43" s="121">
        <v>3</v>
      </c>
      <c r="M43" s="120">
        <v>1</v>
      </c>
      <c r="N43" s="151">
        <v>36</v>
      </c>
      <c r="O43" s="122" t="s">
        <v>2</v>
      </c>
      <c r="P43" s="120">
        <v>36</v>
      </c>
      <c r="Q43" s="152">
        <v>7</v>
      </c>
      <c r="R43" s="124" t="s">
        <v>3</v>
      </c>
    </row>
    <row r="44" spans="1:29" ht="13.8" thickBot="1" x14ac:dyDescent="0.3">
      <c r="A44" s="169" t="s">
        <v>44</v>
      </c>
      <c r="B44" s="170" t="s">
        <v>2</v>
      </c>
      <c r="C44" s="171" t="s">
        <v>45</v>
      </c>
      <c r="D44" s="172">
        <v>6</v>
      </c>
      <c r="E44" s="170" t="s">
        <v>2</v>
      </c>
      <c r="F44" s="173">
        <v>6</v>
      </c>
      <c r="H44" s="118">
        <v>6</v>
      </c>
      <c r="I44" s="153" t="s">
        <v>22</v>
      </c>
      <c r="J44" s="145">
        <v>6</v>
      </c>
      <c r="K44" s="151">
        <v>3</v>
      </c>
      <c r="L44" s="121">
        <v>0</v>
      </c>
      <c r="M44" s="120">
        <v>3</v>
      </c>
      <c r="N44" s="151">
        <v>36</v>
      </c>
      <c r="O44" s="122" t="s">
        <v>2</v>
      </c>
      <c r="P44" s="120">
        <v>36</v>
      </c>
      <c r="Q44" s="152">
        <v>6</v>
      </c>
      <c r="R44" s="124" t="s">
        <v>3</v>
      </c>
    </row>
    <row r="45" spans="1:29" ht="13.8" thickTop="1" x14ac:dyDescent="0.25">
      <c r="A45" s="179"/>
      <c r="B45" s="131"/>
      <c r="C45" s="131"/>
      <c r="D45" s="132"/>
      <c r="E45" s="131"/>
      <c r="F45" s="132"/>
      <c r="H45" s="118">
        <v>7</v>
      </c>
      <c r="I45" s="153" t="s">
        <v>45</v>
      </c>
      <c r="J45" s="145">
        <v>6</v>
      </c>
      <c r="K45" s="151">
        <v>1</v>
      </c>
      <c r="L45" s="121">
        <v>3</v>
      </c>
      <c r="M45" s="120">
        <v>2</v>
      </c>
      <c r="N45" s="151">
        <v>31</v>
      </c>
      <c r="O45" s="122" t="s">
        <v>2</v>
      </c>
      <c r="P45" s="120">
        <v>41</v>
      </c>
      <c r="Q45" s="152">
        <v>5</v>
      </c>
      <c r="R45" s="124" t="s">
        <v>3</v>
      </c>
    </row>
    <row r="46" spans="1:29" x14ac:dyDescent="0.25">
      <c r="A46" s="131"/>
      <c r="B46" s="131"/>
      <c r="C46" s="131"/>
      <c r="D46" s="132"/>
      <c r="E46" s="132"/>
      <c r="F46" s="132"/>
      <c r="H46" s="118">
        <v>8</v>
      </c>
      <c r="I46" s="144" t="s">
        <v>21</v>
      </c>
      <c r="J46" s="145">
        <v>6</v>
      </c>
      <c r="K46" s="151">
        <v>0</v>
      </c>
      <c r="L46" s="121">
        <v>5</v>
      </c>
      <c r="M46" s="120">
        <v>1</v>
      </c>
      <c r="N46" s="151">
        <v>34</v>
      </c>
      <c r="O46" s="122" t="s">
        <v>2</v>
      </c>
      <c r="P46" s="120">
        <v>38</v>
      </c>
      <c r="Q46" s="152">
        <v>5</v>
      </c>
      <c r="R46" s="124" t="s">
        <v>3</v>
      </c>
    </row>
    <row r="47" spans="1:29" x14ac:dyDescent="0.25">
      <c r="A47" s="133"/>
      <c r="B47" s="133"/>
      <c r="C47" s="133"/>
      <c r="D47" s="133"/>
      <c r="E47" s="133"/>
      <c r="F47" s="133"/>
      <c r="H47" s="118">
        <v>9</v>
      </c>
      <c r="I47" s="153" t="s">
        <v>89</v>
      </c>
      <c r="J47" s="145">
        <v>6</v>
      </c>
      <c r="K47" s="151">
        <v>1</v>
      </c>
      <c r="L47" s="121">
        <v>2</v>
      </c>
      <c r="M47" s="120">
        <v>3</v>
      </c>
      <c r="N47" s="151">
        <v>32</v>
      </c>
      <c r="O47" s="122" t="s">
        <v>2</v>
      </c>
      <c r="P47" s="120">
        <v>40</v>
      </c>
      <c r="Q47" s="152">
        <v>4</v>
      </c>
      <c r="R47" s="124" t="s">
        <v>3</v>
      </c>
    </row>
    <row r="48" spans="1:29" x14ac:dyDescent="0.25">
      <c r="A48" s="133"/>
      <c r="B48" s="133"/>
      <c r="C48" s="133"/>
      <c r="D48" s="133"/>
      <c r="E48" s="133"/>
      <c r="F48" s="133"/>
      <c r="H48" s="118">
        <v>10</v>
      </c>
      <c r="I48" s="144" t="s">
        <v>44</v>
      </c>
      <c r="J48" s="145">
        <v>6</v>
      </c>
      <c r="K48" s="151">
        <v>1</v>
      </c>
      <c r="L48" s="121">
        <v>2</v>
      </c>
      <c r="M48" s="120">
        <v>3</v>
      </c>
      <c r="N48" s="151">
        <v>30</v>
      </c>
      <c r="O48" s="122" t="s">
        <v>2</v>
      </c>
      <c r="P48" s="120">
        <v>42</v>
      </c>
      <c r="Q48" s="152">
        <v>4</v>
      </c>
      <c r="R48" s="124" t="s">
        <v>3</v>
      </c>
    </row>
    <row r="49" spans="1:18" x14ac:dyDescent="0.25">
      <c r="A49" s="133"/>
      <c r="B49" s="133"/>
      <c r="C49" s="133"/>
      <c r="D49" s="133"/>
      <c r="E49" s="133"/>
      <c r="F49" s="133"/>
      <c r="H49" s="118">
        <v>11</v>
      </c>
      <c r="I49" s="144" t="s">
        <v>28</v>
      </c>
      <c r="J49" s="145">
        <v>6</v>
      </c>
      <c r="K49" s="151">
        <v>0</v>
      </c>
      <c r="L49" s="121">
        <v>3</v>
      </c>
      <c r="M49" s="120">
        <v>3</v>
      </c>
      <c r="N49" s="151">
        <v>33</v>
      </c>
      <c r="O49" s="122" t="s">
        <v>2</v>
      </c>
      <c r="P49" s="120">
        <v>39</v>
      </c>
      <c r="Q49" s="152">
        <v>3</v>
      </c>
      <c r="R49" s="124" t="s">
        <v>3</v>
      </c>
    </row>
    <row r="50" spans="1:18" ht="13.8" thickBot="1" x14ac:dyDescent="0.3">
      <c r="A50" s="133"/>
      <c r="B50" s="133"/>
      <c r="C50" s="133"/>
      <c r="D50" s="133"/>
      <c r="E50" s="133"/>
      <c r="F50" s="133"/>
      <c r="H50" s="146">
        <v>12</v>
      </c>
      <c r="I50" s="147" t="s">
        <v>46</v>
      </c>
      <c r="J50" s="148">
        <v>6</v>
      </c>
      <c r="K50" s="154">
        <v>0</v>
      </c>
      <c r="L50" s="139">
        <v>3</v>
      </c>
      <c r="M50" s="138">
        <v>3</v>
      </c>
      <c r="N50" s="154">
        <v>30</v>
      </c>
      <c r="O50" s="140" t="s">
        <v>2</v>
      </c>
      <c r="P50" s="138">
        <v>42</v>
      </c>
      <c r="Q50" s="155">
        <v>3</v>
      </c>
      <c r="R50" s="142" t="s">
        <v>3</v>
      </c>
    </row>
    <row r="51" spans="1:18" ht="13.8" thickTop="1" x14ac:dyDescent="0.25">
      <c r="A51" s="133"/>
      <c r="B51" s="133"/>
      <c r="C51" s="133"/>
      <c r="D51" s="133"/>
      <c r="E51" s="133"/>
      <c r="F51" s="133"/>
      <c r="J51" s="156">
        <v>72</v>
      </c>
      <c r="K51" s="156">
        <v>22</v>
      </c>
      <c r="L51" s="156">
        <v>28</v>
      </c>
      <c r="M51" s="156">
        <v>22</v>
      </c>
      <c r="N51" s="156">
        <v>432</v>
      </c>
      <c r="O51" s="156">
        <v>0</v>
      </c>
      <c r="P51" s="156">
        <v>432</v>
      </c>
      <c r="Q51" s="157">
        <v>72</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102</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213" t="s">
        <v>35</v>
      </c>
      <c r="B55" s="193" t="s">
        <v>2</v>
      </c>
      <c r="C55" s="214" t="s">
        <v>68</v>
      </c>
      <c r="D55" s="163">
        <v>6</v>
      </c>
      <c r="E55" s="164" t="s">
        <v>2</v>
      </c>
      <c r="F55" s="165">
        <v>6</v>
      </c>
      <c r="H55" s="108">
        <v>1</v>
      </c>
      <c r="I55" s="176" t="s">
        <v>90</v>
      </c>
      <c r="J55" s="110">
        <v>6</v>
      </c>
      <c r="K55" s="111">
        <v>5</v>
      </c>
      <c r="L55" s="111">
        <v>0</v>
      </c>
      <c r="M55" s="110">
        <v>1</v>
      </c>
      <c r="N55" s="111">
        <v>52</v>
      </c>
      <c r="O55" s="112" t="s">
        <v>2</v>
      </c>
      <c r="P55" s="110">
        <v>20</v>
      </c>
      <c r="Q55" s="113">
        <v>10</v>
      </c>
      <c r="R55" s="114" t="s">
        <v>3</v>
      </c>
    </row>
    <row r="56" spans="1:18" x14ac:dyDescent="0.25">
      <c r="A56" s="162" t="s">
        <v>47</v>
      </c>
      <c r="B56" s="131" t="s">
        <v>2</v>
      </c>
      <c r="C56" s="158" t="s">
        <v>92</v>
      </c>
      <c r="D56" s="167">
        <v>4</v>
      </c>
      <c r="E56" s="131" t="s">
        <v>2</v>
      </c>
      <c r="F56" s="168">
        <v>8</v>
      </c>
      <c r="H56" s="118">
        <v>2</v>
      </c>
      <c r="I56" s="134" t="s">
        <v>92</v>
      </c>
      <c r="J56" s="120">
        <v>6</v>
      </c>
      <c r="K56" s="121">
        <v>5</v>
      </c>
      <c r="L56" s="121">
        <v>0</v>
      </c>
      <c r="M56" s="120">
        <v>1</v>
      </c>
      <c r="N56" s="121">
        <v>44</v>
      </c>
      <c r="O56" s="121" t="s">
        <v>2</v>
      </c>
      <c r="P56" s="120">
        <v>28</v>
      </c>
      <c r="Q56" s="123">
        <v>10</v>
      </c>
      <c r="R56" s="124" t="s">
        <v>3</v>
      </c>
    </row>
    <row r="57" spans="1:18" x14ac:dyDescent="0.25">
      <c r="A57" s="162" t="s">
        <v>48</v>
      </c>
      <c r="B57" s="131" t="s">
        <v>2</v>
      </c>
      <c r="C57" s="158" t="s">
        <v>27</v>
      </c>
      <c r="D57" s="167">
        <v>4</v>
      </c>
      <c r="E57" s="131" t="s">
        <v>2</v>
      </c>
      <c r="F57" s="168">
        <v>8</v>
      </c>
      <c r="H57" s="118">
        <v>3</v>
      </c>
      <c r="I57" s="134" t="s">
        <v>27</v>
      </c>
      <c r="J57" s="120">
        <v>6</v>
      </c>
      <c r="K57" s="121">
        <v>5</v>
      </c>
      <c r="L57" s="121">
        <v>0</v>
      </c>
      <c r="M57" s="120">
        <v>1</v>
      </c>
      <c r="N57" s="121">
        <v>42</v>
      </c>
      <c r="O57" s="121" t="s">
        <v>2</v>
      </c>
      <c r="P57" s="120">
        <v>30</v>
      </c>
      <c r="Q57" s="123">
        <v>10</v>
      </c>
      <c r="R57" s="124" t="s">
        <v>3</v>
      </c>
    </row>
    <row r="58" spans="1:18" x14ac:dyDescent="0.25">
      <c r="A58" s="162" t="s">
        <v>91</v>
      </c>
      <c r="B58" s="131" t="s">
        <v>2</v>
      </c>
      <c r="C58" s="158" t="s">
        <v>7</v>
      </c>
      <c r="D58" s="167">
        <v>1</v>
      </c>
      <c r="E58" s="131" t="s">
        <v>2</v>
      </c>
      <c r="F58" s="168">
        <v>11</v>
      </c>
      <c r="H58" s="118">
        <v>4</v>
      </c>
      <c r="I58" s="134" t="s">
        <v>7</v>
      </c>
      <c r="J58" s="120">
        <v>6</v>
      </c>
      <c r="K58" s="121">
        <v>4</v>
      </c>
      <c r="L58" s="121">
        <v>0</v>
      </c>
      <c r="M58" s="120">
        <v>2</v>
      </c>
      <c r="N58" s="121">
        <v>40</v>
      </c>
      <c r="O58" s="121" t="s">
        <v>2</v>
      </c>
      <c r="P58" s="120">
        <v>32</v>
      </c>
      <c r="Q58" s="123">
        <v>8</v>
      </c>
      <c r="R58" s="124" t="s">
        <v>3</v>
      </c>
    </row>
    <row r="59" spans="1:18" x14ac:dyDescent="0.25">
      <c r="A59" s="162" t="s">
        <v>26</v>
      </c>
      <c r="B59" s="131" t="s">
        <v>2</v>
      </c>
      <c r="C59" s="158" t="s">
        <v>49</v>
      </c>
      <c r="D59" s="167">
        <v>6</v>
      </c>
      <c r="E59" s="131" t="s">
        <v>2</v>
      </c>
      <c r="F59" s="168">
        <v>6</v>
      </c>
      <c r="H59" s="118">
        <v>5</v>
      </c>
      <c r="I59" s="158" t="s">
        <v>26</v>
      </c>
      <c r="J59" s="120">
        <v>6</v>
      </c>
      <c r="K59" s="121">
        <v>3</v>
      </c>
      <c r="L59" s="121">
        <v>2</v>
      </c>
      <c r="M59" s="120">
        <v>1</v>
      </c>
      <c r="N59" s="121">
        <v>42</v>
      </c>
      <c r="O59" s="121" t="s">
        <v>2</v>
      </c>
      <c r="P59" s="120">
        <v>30</v>
      </c>
      <c r="Q59" s="123">
        <v>8</v>
      </c>
      <c r="R59" s="124" t="s">
        <v>3</v>
      </c>
    </row>
    <row r="60" spans="1:18" ht="13.8" thickBot="1" x14ac:dyDescent="0.3">
      <c r="A60" s="169" t="s">
        <v>10</v>
      </c>
      <c r="B60" s="170" t="s">
        <v>2</v>
      </c>
      <c r="C60" s="171" t="s">
        <v>90</v>
      </c>
      <c r="D60" s="172">
        <v>3</v>
      </c>
      <c r="E60" s="170" t="s">
        <v>2</v>
      </c>
      <c r="F60" s="173">
        <v>9</v>
      </c>
      <c r="H60" s="118">
        <v>6</v>
      </c>
      <c r="I60" s="134" t="s">
        <v>48</v>
      </c>
      <c r="J60" s="120">
        <v>6</v>
      </c>
      <c r="K60" s="121">
        <v>3</v>
      </c>
      <c r="L60" s="121">
        <v>0</v>
      </c>
      <c r="M60" s="120">
        <v>3</v>
      </c>
      <c r="N60" s="121">
        <v>40</v>
      </c>
      <c r="O60" s="121" t="s">
        <v>2</v>
      </c>
      <c r="P60" s="120">
        <v>32</v>
      </c>
      <c r="Q60" s="123">
        <v>6</v>
      </c>
      <c r="R60" s="124" t="s">
        <v>3</v>
      </c>
    </row>
    <row r="61" spans="1:18" ht="13.8" thickTop="1" x14ac:dyDescent="0.25">
      <c r="A61" s="179"/>
      <c r="B61" s="131"/>
      <c r="C61" s="131"/>
      <c r="D61" s="132"/>
      <c r="E61" s="131"/>
      <c r="F61" s="132"/>
      <c r="H61" s="118">
        <v>7</v>
      </c>
      <c r="I61" s="134" t="s">
        <v>10</v>
      </c>
      <c r="J61" s="120">
        <v>6</v>
      </c>
      <c r="K61" s="121">
        <v>2</v>
      </c>
      <c r="L61" s="121">
        <v>1</v>
      </c>
      <c r="M61" s="120">
        <v>3</v>
      </c>
      <c r="N61" s="121">
        <v>32</v>
      </c>
      <c r="O61" s="121" t="s">
        <v>2</v>
      </c>
      <c r="P61" s="120">
        <v>40</v>
      </c>
      <c r="Q61" s="123">
        <v>5</v>
      </c>
      <c r="R61" s="124" t="s">
        <v>3</v>
      </c>
    </row>
    <row r="62" spans="1:18" x14ac:dyDescent="0.25">
      <c r="A62" s="133"/>
      <c r="B62" s="133"/>
      <c r="C62" s="133"/>
      <c r="D62" s="133"/>
      <c r="E62" s="133"/>
      <c r="F62" s="133"/>
      <c r="H62" s="118">
        <v>8</v>
      </c>
      <c r="I62" s="158" t="s">
        <v>49</v>
      </c>
      <c r="J62" s="120">
        <v>6</v>
      </c>
      <c r="K62" s="121">
        <v>2</v>
      </c>
      <c r="L62" s="121">
        <v>1</v>
      </c>
      <c r="M62" s="120">
        <v>3</v>
      </c>
      <c r="N62" s="121">
        <v>32</v>
      </c>
      <c r="O62" s="121" t="s">
        <v>2</v>
      </c>
      <c r="P62" s="120">
        <v>40</v>
      </c>
      <c r="Q62" s="123">
        <v>5</v>
      </c>
      <c r="R62" s="124" t="s">
        <v>3</v>
      </c>
    </row>
    <row r="63" spans="1:18" x14ac:dyDescent="0.25">
      <c r="A63" s="133"/>
      <c r="B63" s="133"/>
      <c r="C63" s="133"/>
      <c r="D63" s="133"/>
      <c r="E63" s="133"/>
      <c r="F63" s="133"/>
      <c r="H63" s="118">
        <v>9</v>
      </c>
      <c r="I63" s="134" t="s">
        <v>47</v>
      </c>
      <c r="J63" s="120">
        <v>6</v>
      </c>
      <c r="K63" s="121">
        <v>2</v>
      </c>
      <c r="L63" s="121">
        <v>0</v>
      </c>
      <c r="M63" s="120">
        <v>4</v>
      </c>
      <c r="N63" s="121">
        <v>27</v>
      </c>
      <c r="O63" s="121" t="s">
        <v>2</v>
      </c>
      <c r="P63" s="120">
        <v>45</v>
      </c>
      <c r="Q63" s="123">
        <v>4</v>
      </c>
      <c r="R63" s="124" t="s">
        <v>3</v>
      </c>
    </row>
    <row r="64" spans="1:18" x14ac:dyDescent="0.25">
      <c r="A64" s="93"/>
      <c r="B64" s="133"/>
      <c r="C64" s="133"/>
      <c r="D64" s="133"/>
      <c r="E64" s="133"/>
      <c r="F64" s="133"/>
      <c r="H64" s="118">
        <v>10</v>
      </c>
      <c r="I64" s="134" t="s">
        <v>68</v>
      </c>
      <c r="J64" s="120">
        <v>6</v>
      </c>
      <c r="K64" s="121">
        <v>1</v>
      </c>
      <c r="L64" s="121">
        <v>2</v>
      </c>
      <c r="M64" s="120">
        <v>3</v>
      </c>
      <c r="N64" s="121">
        <v>34</v>
      </c>
      <c r="O64" s="121" t="s">
        <v>2</v>
      </c>
      <c r="P64" s="120">
        <v>38</v>
      </c>
      <c r="Q64" s="123">
        <v>4</v>
      </c>
      <c r="R64" s="124" t="s">
        <v>3</v>
      </c>
    </row>
    <row r="65" spans="1:23" x14ac:dyDescent="0.25">
      <c r="A65" s="133"/>
      <c r="B65" s="133"/>
      <c r="C65" s="133"/>
      <c r="D65" s="133"/>
      <c r="E65" s="133"/>
      <c r="F65" s="133"/>
      <c r="H65" s="118">
        <v>11</v>
      </c>
      <c r="I65" s="134" t="s">
        <v>35</v>
      </c>
      <c r="J65" s="120">
        <v>6</v>
      </c>
      <c r="K65" s="121">
        <v>0</v>
      </c>
      <c r="L65" s="121">
        <v>1</v>
      </c>
      <c r="M65" s="120">
        <v>5</v>
      </c>
      <c r="N65" s="121">
        <v>29</v>
      </c>
      <c r="O65" s="121" t="s">
        <v>2</v>
      </c>
      <c r="P65" s="120">
        <v>43</v>
      </c>
      <c r="Q65" s="123">
        <v>1</v>
      </c>
      <c r="R65" s="124" t="s">
        <v>3</v>
      </c>
    </row>
    <row r="66" spans="1:23" ht="13.8" thickBot="1" x14ac:dyDescent="0.3">
      <c r="A66" s="133"/>
      <c r="B66" s="133"/>
      <c r="C66" s="133"/>
      <c r="D66" s="133"/>
      <c r="E66" s="133"/>
      <c r="F66" s="133"/>
      <c r="H66" s="146">
        <v>12</v>
      </c>
      <c r="I66" s="149" t="s">
        <v>91</v>
      </c>
      <c r="J66" s="138">
        <v>6</v>
      </c>
      <c r="K66" s="139">
        <v>0</v>
      </c>
      <c r="L66" s="139">
        <v>1</v>
      </c>
      <c r="M66" s="138">
        <v>5</v>
      </c>
      <c r="N66" s="139">
        <v>18</v>
      </c>
      <c r="O66" s="139" t="s">
        <v>2</v>
      </c>
      <c r="P66" s="138">
        <v>54</v>
      </c>
      <c r="Q66" s="141">
        <v>1</v>
      </c>
      <c r="R66" s="142" t="s">
        <v>3</v>
      </c>
      <c r="V66" s="136"/>
    </row>
    <row r="67" spans="1:23" ht="13.8" thickTop="1" x14ac:dyDescent="0.25">
      <c r="A67" s="133"/>
      <c r="B67" s="133"/>
      <c r="C67" s="133"/>
      <c r="D67" s="133"/>
      <c r="E67" s="133"/>
      <c r="F67" s="133"/>
      <c r="J67" s="156">
        <v>72</v>
      </c>
      <c r="K67" s="156">
        <v>32</v>
      </c>
      <c r="L67" s="156">
        <v>8</v>
      </c>
      <c r="M67" s="156">
        <v>32</v>
      </c>
      <c r="N67" s="156">
        <v>432</v>
      </c>
      <c r="O67" s="156">
        <v>0</v>
      </c>
      <c r="P67" s="156">
        <v>432</v>
      </c>
      <c r="Q67" s="157">
        <v>72</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23622047244094491" right="0.23622047244094491" top="0.19685039370078741" bottom="0.35433070866141736" header="0.31496062992125984" footer="0.31496062992125984"/>
  <pageSetup paperSize="9" scale="83" orientation="portrait" horizontalDpi="4294967293"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8</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42671</v>
      </c>
    </row>
    <row r="4" spans="1:29" ht="14.4" thickTop="1" thickBot="1" x14ac:dyDescent="0.3">
      <c r="A4" s="95" t="s">
        <v>56</v>
      </c>
      <c r="B4" s="96">
        <v>0</v>
      </c>
      <c r="C4" s="177" t="s">
        <v>103</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31</v>
      </c>
      <c r="B5" s="104" t="s">
        <v>2</v>
      </c>
      <c r="C5" s="104" t="s">
        <v>19</v>
      </c>
      <c r="D5" s="105">
        <v>3</v>
      </c>
      <c r="E5" s="106" t="s">
        <v>2</v>
      </c>
      <c r="F5" s="107">
        <v>9</v>
      </c>
      <c r="H5" s="108">
        <v>1</v>
      </c>
      <c r="I5" s="109" t="s">
        <v>15</v>
      </c>
      <c r="J5" s="110">
        <v>7</v>
      </c>
      <c r="K5" s="111">
        <v>6</v>
      </c>
      <c r="L5" s="111">
        <v>1</v>
      </c>
      <c r="M5" s="110">
        <v>0</v>
      </c>
      <c r="N5" s="111">
        <v>59</v>
      </c>
      <c r="O5" s="112" t="s">
        <v>2</v>
      </c>
      <c r="P5" s="110">
        <v>25</v>
      </c>
      <c r="Q5" s="113">
        <v>13</v>
      </c>
      <c r="R5" s="114" t="s">
        <v>3</v>
      </c>
    </row>
    <row r="6" spans="1:29" x14ac:dyDescent="0.25">
      <c r="A6" s="103" t="s">
        <v>12</v>
      </c>
      <c r="B6" s="104" t="s">
        <v>2</v>
      </c>
      <c r="C6" s="104" t="s">
        <v>17</v>
      </c>
      <c r="D6" s="115">
        <v>7</v>
      </c>
      <c r="E6" s="116" t="s">
        <v>2</v>
      </c>
      <c r="F6" s="117">
        <v>5</v>
      </c>
      <c r="H6" s="118">
        <v>2</v>
      </c>
      <c r="I6" s="119" t="s">
        <v>19</v>
      </c>
      <c r="J6" s="120">
        <v>6</v>
      </c>
      <c r="K6" s="121">
        <v>6</v>
      </c>
      <c r="L6" s="121">
        <v>0</v>
      </c>
      <c r="M6" s="120">
        <v>0</v>
      </c>
      <c r="N6" s="121">
        <v>54</v>
      </c>
      <c r="O6" s="122" t="s">
        <v>2</v>
      </c>
      <c r="P6" s="120">
        <v>18</v>
      </c>
      <c r="Q6" s="123">
        <v>12</v>
      </c>
      <c r="R6" s="124" t="s">
        <v>3</v>
      </c>
    </row>
    <row r="7" spans="1:29" x14ac:dyDescent="0.25">
      <c r="A7" s="103" t="s">
        <v>14</v>
      </c>
      <c r="B7" s="104" t="s">
        <v>2</v>
      </c>
      <c r="C7" s="104" t="s">
        <v>11</v>
      </c>
      <c r="D7" s="115">
        <v>6</v>
      </c>
      <c r="E7" s="116" t="s">
        <v>2</v>
      </c>
      <c r="F7" s="117">
        <v>6</v>
      </c>
      <c r="H7" s="118">
        <v>3</v>
      </c>
      <c r="I7" s="119" t="s">
        <v>32</v>
      </c>
      <c r="J7" s="120">
        <v>7</v>
      </c>
      <c r="K7" s="121">
        <v>5</v>
      </c>
      <c r="L7" s="121">
        <v>1</v>
      </c>
      <c r="M7" s="120">
        <v>1</v>
      </c>
      <c r="N7" s="121">
        <v>46</v>
      </c>
      <c r="O7" s="122" t="s">
        <v>2</v>
      </c>
      <c r="P7" s="120">
        <v>38</v>
      </c>
      <c r="Q7" s="123">
        <v>11</v>
      </c>
      <c r="R7" s="124" t="s">
        <v>3</v>
      </c>
    </row>
    <row r="8" spans="1:29" x14ac:dyDescent="0.25">
      <c r="A8" s="103" t="s">
        <v>38</v>
      </c>
      <c r="B8" s="104" t="s">
        <v>2</v>
      </c>
      <c r="C8" s="104" t="s">
        <v>32</v>
      </c>
      <c r="D8" s="115">
        <v>5</v>
      </c>
      <c r="E8" s="116" t="s">
        <v>2</v>
      </c>
      <c r="F8" s="117">
        <v>7</v>
      </c>
      <c r="H8" s="118">
        <v>4</v>
      </c>
      <c r="I8" s="125" t="s">
        <v>12</v>
      </c>
      <c r="J8" s="120">
        <v>6</v>
      </c>
      <c r="K8" s="121">
        <v>5</v>
      </c>
      <c r="L8" s="121">
        <v>0</v>
      </c>
      <c r="M8" s="120">
        <v>1</v>
      </c>
      <c r="N8" s="121">
        <v>42</v>
      </c>
      <c r="O8" s="122" t="s">
        <v>2</v>
      </c>
      <c r="P8" s="120">
        <v>30</v>
      </c>
      <c r="Q8" s="123">
        <v>10</v>
      </c>
      <c r="R8" s="124" t="s">
        <v>3</v>
      </c>
    </row>
    <row r="9" spans="1:29" x14ac:dyDescent="0.25">
      <c r="A9" s="103" t="s">
        <v>15</v>
      </c>
      <c r="B9" s="104" t="s">
        <v>2</v>
      </c>
      <c r="C9" s="104" t="s">
        <v>18</v>
      </c>
      <c r="D9" s="115">
        <v>9</v>
      </c>
      <c r="E9" s="116" t="s">
        <v>2</v>
      </c>
      <c r="F9" s="117">
        <v>3</v>
      </c>
      <c r="H9" s="118">
        <v>5</v>
      </c>
      <c r="I9" s="119" t="s">
        <v>18</v>
      </c>
      <c r="J9" s="120">
        <v>7</v>
      </c>
      <c r="K9" s="121">
        <v>4</v>
      </c>
      <c r="L9" s="121">
        <v>1</v>
      </c>
      <c r="M9" s="120">
        <v>2</v>
      </c>
      <c r="N9" s="121">
        <v>45</v>
      </c>
      <c r="O9" s="122" t="s">
        <v>2</v>
      </c>
      <c r="P9" s="120">
        <v>39</v>
      </c>
      <c r="Q9" s="123">
        <v>9</v>
      </c>
      <c r="R9" s="124" t="s">
        <v>3</v>
      </c>
    </row>
    <row r="10" spans="1:29" x14ac:dyDescent="0.25">
      <c r="A10" s="103" t="s">
        <v>84</v>
      </c>
      <c r="B10" s="104" t="s">
        <v>2</v>
      </c>
      <c r="C10" s="104" t="s">
        <v>20</v>
      </c>
      <c r="D10" s="115">
        <v>10</v>
      </c>
      <c r="E10" s="116" t="s">
        <v>2</v>
      </c>
      <c r="F10" s="117">
        <v>2</v>
      </c>
      <c r="H10" s="118">
        <v>6</v>
      </c>
      <c r="I10" s="119" t="s">
        <v>84</v>
      </c>
      <c r="J10" s="120">
        <v>6</v>
      </c>
      <c r="K10" s="121">
        <v>3</v>
      </c>
      <c r="L10" s="121">
        <v>1</v>
      </c>
      <c r="M10" s="120">
        <v>2</v>
      </c>
      <c r="N10" s="121">
        <v>39</v>
      </c>
      <c r="O10" s="122" t="s">
        <v>2</v>
      </c>
      <c r="P10" s="120">
        <v>33</v>
      </c>
      <c r="Q10" s="123">
        <v>7</v>
      </c>
      <c r="R10" s="124" t="s">
        <v>3</v>
      </c>
    </row>
    <row r="11" spans="1:29" ht="13.8" thickBot="1" x14ac:dyDescent="0.3">
      <c r="A11" s="126" t="s">
        <v>65</v>
      </c>
      <c r="B11" s="127" t="s">
        <v>2</v>
      </c>
      <c r="C11" s="127" t="s">
        <v>37</v>
      </c>
      <c r="D11" s="189"/>
      <c r="E11" s="190"/>
      <c r="F11" s="191"/>
      <c r="H11" s="118">
        <v>7</v>
      </c>
      <c r="I11" s="119" t="s">
        <v>38</v>
      </c>
      <c r="J11" s="120">
        <v>6</v>
      </c>
      <c r="K11" s="121">
        <v>3</v>
      </c>
      <c r="L11" s="121">
        <v>0</v>
      </c>
      <c r="M11" s="120">
        <v>3</v>
      </c>
      <c r="N11" s="121">
        <v>41</v>
      </c>
      <c r="O11" s="122" t="s">
        <v>2</v>
      </c>
      <c r="P11" s="120">
        <v>31</v>
      </c>
      <c r="Q11" s="123">
        <v>6</v>
      </c>
      <c r="R11" s="124" t="s">
        <v>3</v>
      </c>
      <c r="AC11" s="91">
        <v>6</v>
      </c>
    </row>
    <row r="12" spans="1:29" ht="13.8" thickTop="1" x14ac:dyDescent="0.25">
      <c r="A12" s="131"/>
      <c r="B12" s="131"/>
      <c r="C12" s="131"/>
      <c r="D12" s="132"/>
      <c r="E12" s="132"/>
      <c r="F12" s="132"/>
      <c r="H12" s="118">
        <v>8</v>
      </c>
      <c r="I12" s="119" t="s">
        <v>11</v>
      </c>
      <c r="J12" s="120">
        <v>7</v>
      </c>
      <c r="K12" s="121">
        <v>1</v>
      </c>
      <c r="L12" s="121">
        <v>3</v>
      </c>
      <c r="M12" s="120">
        <v>3</v>
      </c>
      <c r="N12" s="121">
        <v>37</v>
      </c>
      <c r="O12" s="122" t="s">
        <v>2</v>
      </c>
      <c r="P12" s="120">
        <v>47</v>
      </c>
      <c r="Q12" s="123">
        <v>5</v>
      </c>
      <c r="R12" s="124" t="s">
        <v>3</v>
      </c>
    </row>
    <row r="13" spans="1:29" x14ac:dyDescent="0.25">
      <c r="A13" s="133"/>
      <c r="B13" s="133"/>
      <c r="C13" s="133"/>
      <c r="D13" s="133"/>
      <c r="E13" s="133"/>
      <c r="F13" s="133"/>
      <c r="H13" s="118">
        <v>9</v>
      </c>
      <c r="I13" s="119" t="s">
        <v>17</v>
      </c>
      <c r="J13" s="120">
        <v>7</v>
      </c>
      <c r="K13" s="121">
        <v>2</v>
      </c>
      <c r="L13" s="121">
        <v>0</v>
      </c>
      <c r="M13" s="120">
        <v>5</v>
      </c>
      <c r="N13" s="121">
        <v>37</v>
      </c>
      <c r="O13" s="122" t="s">
        <v>2</v>
      </c>
      <c r="P13" s="120">
        <v>47</v>
      </c>
      <c r="Q13" s="123">
        <v>4</v>
      </c>
      <c r="R13" s="124" t="s">
        <v>3</v>
      </c>
    </row>
    <row r="14" spans="1:29" x14ac:dyDescent="0.25">
      <c r="A14" s="133"/>
      <c r="B14" s="133"/>
      <c r="C14" s="133"/>
      <c r="D14" s="133"/>
      <c r="E14" s="133"/>
      <c r="F14" s="133"/>
      <c r="H14" s="118">
        <v>10</v>
      </c>
      <c r="I14" s="125" t="s">
        <v>14</v>
      </c>
      <c r="J14" s="120">
        <v>6</v>
      </c>
      <c r="K14" s="121">
        <v>1</v>
      </c>
      <c r="L14" s="121">
        <v>1</v>
      </c>
      <c r="M14" s="120">
        <v>4</v>
      </c>
      <c r="N14" s="121">
        <v>29</v>
      </c>
      <c r="O14" s="122" t="s">
        <v>2</v>
      </c>
      <c r="P14" s="120">
        <v>43</v>
      </c>
      <c r="Q14" s="123">
        <v>3</v>
      </c>
      <c r="R14" s="124" t="s">
        <v>3</v>
      </c>
    </row>
    <row r="15" spans="1:29" x14ac:dyDescent="0.25">
      <c r="A15" s="133"/>
      <c r="B15" s="133"/>
      <c r="C15" s="133"/>
      <c r="D15" s="133"/>
      <c r="E15" s="133"/>
      <c r="F15" s="133"/>
      <c r="H15" s="118">
        <v>11</v>
      </c>
      <c r="I15" s="119" t="s">
        <v>20</v>
      </c>
      <c r="J15" s="120">
        <v>7</v>
      </c>
      <c r="K15" s="121">
        <v>1</v>
      </c>
      <c r="L15" s="121">
        <v>0</v>
      </c>
      <c r="M15" s="120">
        <v>6</v>
      </c>
      <c r="N15" s="121">
        <v>29</v>
      </c>
      <c r="O15" s="122" t="s">
        <v>2</v>
      </c>
      <c r="P15" s="120">
        <v>55</v>
      </c>
      <c r="Q15" s="123">
        <v>2</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6</v>
      </c>
      <c r="K16" s="121">
        <v>1</v>
      </c>
      <c r="L16" s="121">
        <v>0</v>
      </c>
      <c r="M16" s="120">
        <v>5</v>
      </c>
      <c r="N16" s="121">
        <v>28</v>
      </c>
      <c r="O16" s="122" t="s">
        <v>2</v>
      </c>
      <c r="P16" s="120">
        <v>44</v>
      </c>
      <c r="Q16" s="123">
        <v>2</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6</v>
      </c>
      <c r="K17" s="139">
        <v>0</v>
      </c>
      <c r="L17" s="139">
        <v>0</v>
      </c>
      <c r="M17" s="138">
        <v>6</v>
      </c>
      <c r="N17" s="139">
        <v>18</v>
      </c>
      <c r="O17" s="140" t="s">
        <v>2</v>
      </c>
      <c r="P17" s="138">
        <v>54</v>
      </c>
      <c r="Q17" s="141">
        <v>0</v>
      </c>
      <c r="R17" s="142" t="s">
        <v>3</v>
      </c>
    </row>
    <row r="18" spans="1:18" ht="13.8" thickTop="1" x14ac:dyDescent="0.25">
      <c r="A18" s="133"/>
      <c r="B18" s="133"/>
      <c r="C18" s="133"/>
      <c r="D18" s="133"/>
      <c r="E18" s="133"/>
      <c r="F18" s="133"/>
      <c r="H18" s="122"/>
      <c r="I18" s="136"/>
      <c r="J18" s="121">
        <v>84</v>
      </c>
      <c r="K18" s="121">
        <v>38</v>
      </c>
      <c r="L18" s="121">
        <v>8</v>
      </c>
      <c r="M18" s="121">
        <v>38</v>
      </c>
      <c r="N18" s="121">
        <v>504</v>
      </c>
      <c r="O18" s="121">
        <v>0</v>
      </c>
      <c r="P18" s="121">
        <v>504</v>
      </c>
      <c r="Q18" s="123">
        <v>84</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103</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33</v>
      </c>
      <c r="B22" s="104" t="s">
        <v>2</v>
      </c>
      <c r="C22" s="104" t="s">
        <v>34</v>
      </c>
      <c r="D22" s="105">
        <v>9</v>
      </c>
      <c r="E22" s="106" t="s">
        <v>2</v>
      </c>
      <c r="F22" s="107">
        <v>3</v>
      </c>
      <c r="H22" s="108">
        <v>1</v>
      </c>
      <c r="I22" s="144" t="s">
        <v>33</v>
      </c>
      <c r="J22" s="110">
        <v>7</v>
      </c>
      <c r="K22" s="111">
        <v>6</v>
      </c>
      <c r="L22" s="111">
        <v>0</v>
      </c>
      <c r="M22" s="110">
        <v>1</v>
      </c>
      <c r="N22" s="111">
        <v>51</v>
      </c>
      <c r="O22" s="112" t="s">
        <v>2</v>
      </c>
      <c r="P22" s="110">
        <v>33</v>
      </c>
      <c r="Q22" s="113">
        <v>12</v>
      </c>
      <c r="R22" s="114" t="s">
        <v>3</v>
      </c>
    </row>
    <row r="23" spans="1:18" x14ac:dyDescent="0.25">
      <c r="A23" s="103" t="s">
        <v>24</v>
      </c>
      <c r="B23" s="104" t="s">
        <v>2</v>
      </c>
      <c r="C23" s="104" t="s">
        <v>23</v>
      </c>
      <c r="D23" s="115">
        <v>4</v>
      </c>
      <c r="E23" s="116" t="s">
        <v>2</v>
      </c>
      <c r="F23" s="117">
        <v>8</v>
      </c>
      <c r="H23" s="118">
        <v>2</v>
      </c>
      <c r="I23" s="144" t="s">
        <v>23</v>
      </c>
      <c r="J23" s="145">
        <v>7</v>
      </c>
      <c r="K23" s="121">
        <v>4</v>
      </c>
      <c r="L23" s="121">
        <v>2</v>
      </c>
      <c r="M23" s="120">
        <v>1</v>
      </c>
      <c r="N23" s="121">
        <v>49</v>
      </c>
      <c r="O23" s="122" t="s">
        <v>2</v>
      </c>
      <c r="P23" s="120">
        <v>35</v>
      </c>
      <c r="Q23" s="123">
        <v>10</v>
      </c>
      <c r="R23" s="124" t="s">
        <v>3</v>
      </c>
    </row>
    <row r="24" spans="1:18" x14ac:dyDescent="0.25">
      <c r="A24" s="103" t="s">
        <v>30</v>
      </c>
      <c r="B24" s="104" t="s">
        <v>2</v>
      </c>
      <c r="C24" s="104" t="s">
        <v>86</v>
      </c>
      <c r="D24" s="115">
        <v>5</v>
      </c>
      <c r="E24" s="116" t="s">
        <v>2</v>
      </c>
      <c r="F24" s="117">
        <v>7</v>
      </c>
      <c r="H24" s="118">
        <v>3</v>
      </c>
      <c r="I24" s="144" t="s">
        <v>16</v>
      </c>
      <c r="J24" s="145">
        <v>6</v>
      </c>
      <c r="K24" s="121">
        <v>4</v>
      </c>
      <c r="L24" s="121">
        <v>1</v>
      </c>
      <c r="M24" s="120">
        <v>1</v>
      </c>
      <c r="N24" s="121">
        <v>44</v>
      </c>
      <c r="O24" s="122" t="s">
        <v>2</v>
      </c>
      <c r="P24" s="120">
        <v>28</v>
      </c>
      <c r="Q24" s="123">
        <v>9</v>
      </c>
      <c r="R24" s="124" t="s">
        <v>3</v>
      </c>
    </row>
    <row r="25" spans="1:18" x14ac:dyDescent="0.25">
      <c r="A25" s="103" t="s">
        <v>42</v>
      </c>
      <c r="B25" s="104" t="s">
        <v>2</v>
      </c>
      <c r="C25" s="104" t="s">
        <v>13</v>
      </c>
      <c r="D25" s="115">
        <v>7</v>
      </c>
      <c r="E25" s="116" t="s">
        <v>2</v>
      </c>
      <c r="F25" s="117">
        <v>5</v>
      </c>
      <c r="H25" s="118">
        <v>4</v>
      </c>
      <c r="I25" s="144" t="s">
        <v>86</v>
      </c>
      <c r="J25" s="145">
        <v>7</v>
      </c>
      <c r="K25" s="121">
        <v>3</v>
      </c>
      <c r="L25" s="121">
        <v>2</v>
      </c>
      <c r="M25" s="120">
        <v>2</v>
      </c>
      <c r="N25" s="121">
        <v>43</v>
      </c>
      <c r="O25" s="122" t="s">
        <v>2</v>
      </c>
      <c r="P25" s="120">
        <v>41</v>
      </c>
      <c r="Q25" s="123">
        <v>8</v>
      </c>
      <c r="R25" s="124" t="s">
        <v>3</v>
      </c>
    </row>
    <row r="26" spans="1:18" x14ac:dyDescent="0.25">
      <c r="A26" s="103" t="s">
        <v>8</v>
      </c>
      <c r="B26" s="104" t="s">
        <v>2</v>
      </c>
      <c r="C26" s="104" t="s">
        <v>85</v>
      </c>
      <c r="D26" s="115">
        <v>5</v>
      </c>
      <c r="E26" s="116" t="s">
        <v>2</v>
      </c>
      <c r="F26" s="117">
        <v>7</v>
      </c>
      <c r="H26" s="118">
        <v>5</v>
      </c>
      <c r="I26" s="144" t="s">
        <v>85</v>
      </c>
      <c r="J26" s="145">
        <v>6</v>
      </c>
      <c r="K26" s="121">
        <v>3</v>
      </c>
      <c r="L26" s="121">
        <v>2</v>
      </c>
      <c r="M26" s="120">
        <v>1</v>
      </c>
      <c r="N26" s="121">
        <v>37</v>
      </c>
      <c r="O26" s="122" t="s">
        <v>2</v>
      </c>
      <c r="P26" s="120">
        <v>35</v>
      </c>
      <c r="Q26" s="123">
        <v>8</v>
      </c>
      <c r="R26" s="124" t="s">
        <v>3</v>
      </c>
    </row>
    <row r="27" spans="1:18" x14ac:dyDescent="0.25">
      <c r="A27" s="103" t="s">
        <v>50</v>
      </c>
      <c r="B27" s="104" t="s">
        <v>2</v>
      </c>
      <c r="C27" s="104" t="s">
        <v>16</v>
      </c>
      <c r="D27" s="115">
        <v>4</v>
      </c>
      <c r="E27" s="116" t="s">
        <v>2</v>
      </c>
      <c r="F27" s="117">
        <v>8</v>
      </c>
      <c r="H27" s="118">
        <v>6</v>
      </c>
      <c r="I27" s="144" t="s">
        <v>24</v>
      </c>
      <c r="J27" s="145">
        <v>7</v>
      </c>
      <c r="K27" s="121">
        <v>3</v>
      </c>
      <c r="L27" s="121">
        <v>1</v>
      </c>
      <c r="M27" s="120">
        <v>3</v>
      </c>
      <c r="N27" s="121">
        <v>44</v>
      </c>
      <c r="O27" s="122" t="s">
        <v>2</v>
      </c>
      <c r="P27" s="120">
        <v>40</v>
      </c>
      <c r="Q27" s="123">
        <v>7</v>
      </c>
      <c r="R27" s="124" t="s">
        <v>3</v>
      </c>
    </row>
    <row r="28" spans="1:18" ht="13.8" thickBot="1" x14ac:dyDescent="0.3">
      <c r="A28" s="126" t="s">
        <v>87</v>
      </c>
      <c r="B28" s="127" t="s">
        <v>2</v>
      </c>
      <c r="C28" s="127" t="s">
        <v>37</v>
      </c>
      <c r="D28" s="189"/>
      <c r="E28" s="190"/>
      <c r="F28" s="191"/>
      <c r="H28" s="118">
        <v>7</v>
      </c>
      <c r="I28" s="144" t="s">
        <v>42</v>
      </c>
      <c r="J28" s="145">
        <v>6</v>
      </c>
      <c r="K28" s="121">
        <v>3</v>
      </c>
      <c r="L28" s="121">
        <v>1</v>
      </c>
      <c r="M28" s="120">
        <v>2</v>
      </c>
      <c r="N28" s="121">
        <v>37</v>
      </c>
      <c r="O28" s="122" t="s">
        <v>2</v>
      </c>
      <c r="P28" s="120">
        <v>35</v>
      </c>
      <c r="Q28" s="123">
        <v>7</v>
      </c>
      <c r="R28" s="124" t="s">
        <v>3</v>
      </c>
    </row>
    <row r="29" spans="1:18" ht="13.8" thickTop="1" x14ac:dyDescent="0.25">
      <c r="A29" s="131"/>
      <c r="B29" s="131"/>
      <c r="C29" s="131"/>
      <c r="D29" s="132"/>
      <c r="E29" s="131"/>
      <c r="F29" s="132"/>
      <c r="H29" s="118">
        <v>8</v>
      </c>
      <c r="I29" s="144" t="s">
        <v>13</v>
      </c>
      <c r="J29" s="145">
        <v>6</v>
      </c>
      <c r="K29" s="121">
        <v>3</v>
      </c>
      <c r="L29" s="121">
        <v>0</v>
      </c>
      <c r="M29" s="120">
        <v>3</v>
      </c>
      <c r="N29" s="121">
        <v>40</v>
      </c>
      <c r="O29" s="122" t="s">
        <v>2</v>
      </c>
      <c r="P29" s="120">
        <v>32</v>
      </c>
      <c r="Q29" s="123">
        <v>6</v>
      </c>
      <c r="R29" s="124" t="s">
        <v>3</v>
      </c>
    </row>
    <row r="30" spans="1:18" x14ac:dyDescent="0.25">
      <c r="A30" s="133"/>
      <c r="B30" s="133"/>
      <c r="C30" s="133"/>
      <c r="D30" s="133"/>
      <c r="E30" s="133"/>
      <c r="F30" s="133"/>
      <c r="H30" s="118">
        <v>9</v>
      </c>
      <c r="I30" s="144" t="s">
        <v>34</v>
      </c>
      <c r="J30" s="145">
        <v>7</v>
      </c>
      <c r="K30" s="121">
        <v>2</v>
      </c>
      <c r="L30" s="121">
        <v>2</v>
      </c>
      <c r="M30" s="120">
        <v>3</v>
      </c>
      <c r="N30" s="121">
        <v>36</v>
      </c>
      <c r="O30" s="122" t="s">
        <v>2</v>
      </c>
      <c r="P30" s="120">
        <v>48</v>
      </c>
      <c r="Q30" s="123">
        <v>6</v>
      </c>
      <c r="R30" s="124" t="s">
        <v>3</v>
      </c>
    </row>
    <row r="31" spans="1:18" x14ac:dyDescent="0.25">
      <c r="A31" s="133"/>
      <c r="B31" s="133"/>
      <c r="C31" s="133"/>
      <c r="D31" s="133"/>
      <c r="E31" s="133"/>
      <c r="F31" s="133"/>
      <c r="H31" s="118">
        <v>10</v>
      </c>
      <c r="I31" s="144" t="s">
        <v>8</v>
      </c>
      <c r="J31" s="145">
        <v>7</v>
      </c>
      <c r="K31" s="121">
        <v>1</v>
      </c>
      <c r="L31" s="121">
        <v>3</v>
      </c>
      <c r="M31" s="120">
        <v>3</v>
      </c>
      <c r="N31" s="121">
        <v>40</v>
      </c>
      <c r="O31" s="122" t="s">
        <v>2</v>
      </c>
      <c r="P31" s="120">
        <v>44</v>
      </c>
      <c r="Q31" s="123">
        <v>5</v>
      </c>
      <c r="R31" s="124" t="s">
        <v>3</v>
      </c>
    </row>
    <row r="32" spans="1:18" x14ac:dyDescent="0.25">
      <c r="A32" s="133"/>
      <c r="B32" s="133"/>
      <c r="C32" s="133"/>
      <c r="D32" s="133"/>
      <c r="E32" s="133"/>
      <c r="F32" s="133"/>
      <c r="H32" s="118">
        <v>11</v>
      </c>
      <c r="I32" s="144" t="s">
        <v>30</v>
      </c>
      <c r="J32" s="145">
        <v>6</v>
      </c>
      <c r="K32" s="121">
        <v>1</v>
      </c>
      <c r="L32" s="121">
        <v>3</v>
      </c>
      <c r="M32" s="120">
        <v>2</v>
      </c>
      <c r="N32" s="121">
        <v>34</v>
      </c>
      <c r="O32" s="122" t="s">
        <v>2</v>
      </c>
      <c r="P32" s="120">
        <v>38</v>
      </c>
      <c r="Q32" s="123">
        <v>5</v>
      </c>
      <c r="R32" s="134" t="s">
        <v>3</v>
      </c>
    </row>
    <row r="33" spans="1:29" x14ac:dyDescent="0.25">
      <c r="A33" s="133"/>
      <c r="B33" s="133"/>
      <c r="C33" s="133"/>
      <c r="D33" s="133"/>
      <c r="E33" s="133"/>
      <c r="F33" s="133"/>
      <c r="H33" s="118">
        <v>12</v>
      </c>
      <c r="I33" s="144" t="s">
        <v>87</v>
      </c>
      <c r="J33" s="145">
        <v>6</v>
      </c>
      <c r="K33" s="121">
        <v>0</v>
      </c>
      <c r="L33" s="121">
        <v>1</v>
      </c>
      <c r="M33" s="120">
        <v>5</v>
      </c>
      <c r="N33" s="121">
        <v>20</v>
      </c>
      <c r="O33" s="122" t="s">
        <v>2</v>
      </c>
      <c r="P33" s="120">
        <v>52</v>
      </c>
      <c r="Q33" s="123">
        <v>1</v>
      </c>
      <c r="R33" s="134" t="s">
        <v>3</v>
      </c>
    </row>
    <row r="34" spans="1:29" ht="13.8" thickBot="1" x14ac:dyDescent="0.3">
      <c r="A34" s="133"/>
      <c r="B34" s="133"/>
      <c r="C34" s="133"/>
      <c r="D34" s="133"/>
      <c r="E34" s="133"/>
      <c r="F34" s="133"/>
      <c r="H34" s="146">
        <v>13</v>
      </c>
      <c r="I34" s="147" t="s">
        <v>50</v>
      </c>
      <c r="J34" s="148">
        <v>6</v>
      </c>
      <c r="K34" s="139">
        <v>0</v>
      </c>
      <c r="L34" s="139">
        <v>0</v>
      </c>
      <c r="M34" s="138">
        <v>6</v>
      </c>
      <c r="N34" s="139">
        <v>29</v>
      </c>
      <c r="O34" s="140" t="s">
        <v>2</v>
      </c>
      <c r="P34" s="138">
        <v>43</v>
      </c>
      <c r="Q34" s="141">
        <v>0</v>
      </c>
      <c r="R34" s="149" t="s">
        <v>3</v>
      </c>
    </row>
    <row r="35" spans="1:29" ht="13.8" thickTop="1" x14ac:dyDescent="0.25">
      <c r="A35" s="133"/>
      <c r="B35" s="133"/>
      <c r="C35" s="133"/>
      <c r="D35" s="133"/>
      <c r="E35" s="133"/>
      <c r="F35" s="133"/>
      <c r="H35" s="122"/>
      <c r="I35" s="136"/>
      <c r="J35" s="121">
        <v>84</v>
      </c>
      <c r="K35" s="121">
        <v>33</v>
      </c>
      <c r="L35" s="121">
        <v>18</v>
      </c>
      <c r="M35" s="121">
        <v>33</v>
      </c>
      <c r="N35" s="121">
        <v>504</v>
      </c>
      <c r="O35" s="121">
        <v>0</v>
      </c>
      <c r="P35" s="121">
        <v>504</v>
      </c>
      <c r="Q35" s="123">
        <v>84</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103</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9</v>
      </c>
      <c r="B39" s="131" t="s">
        <v>2</v>
      </c>
      <c r="C39" s="158" t="s">
        <v>44</v>
      </c>
      <c r="D39" s="163">
        <v>9</v>
      </c>
      <c r="E39" s="164" t="s">
        <v>2</v>
      </c>
      <c r="F39" s="165">
        <v>3</v>
      </c>
      <c r="H39" s="108">
        <v>1</v>
      </c>
      <c r="I39" s="166" t="s">
        <v>9</v>
      </c>
      <c r="J39" s="110">
        <v>7</v>
      </c>
      <c r="K39" s="111">
        <v>5</v>
      </c>
      <c r="L39" s="111">
        <v>1</v>
      </c>
      <c r="M39" s="110">
        <v>1</v>
      </c>
      <c r="N39" s="111">
        <v>52</v>
      </c>
      <c r="O39" s="112" t="s">
        <v>2</v>
      </c>
      <c r="P39" s="110">
        <v>32</v>
      </c>
      <c r="Q39" s="113">
        <v>11</v>
      </c>
      <c r="R39" s="114" t="s">
        <v>3</v>
      </c>
    </row>
    <row r="40" spans="1:29" x14ac:dyDescent="0.25">
      <c r="A40" s="162" t="s">
        <v>36</v>
      </c>
      <c r="B40" s="131" t="s">
        <v>2</v>
      </c>
      <c r="C40" s="158" t="s">
        <v>28</v>
      </c>
      <c r="D40" s="167">
        <v>6</v>
      </c>
      <c r="E40" s="131" t="s">
        <v>2</v>
      </c>
      <c r="F40" s="168">
        <v>6</v>
      </c>
      <c r="H40" s="118">
        <v>2</v>
      </c>
      <c r="I40" s="144" t="s">
        <v>36</v>
      </c>
      <c r="J40" s="145">
        <v>7</v>
      </c>
      <c r="K40" s="151">
        <v>4</v>
      </c>
      <c r="L40" s="121">
        <v>3</v>
      </c>
      <c r="M40" s="120">
        <v>0</v>
      </c>
      <c r="N40" s="151">
        <v>48</v>
      </c>
      <c r="O40" s="122" t="s">
        <v>2</v>
      </c>
      <c r="P40" s="120">
        <v>36</v>
      </c>
      <c r="Q40" s="152">
        <v>11</v>
      </c>
      <c r="R40" s="124" t="s">
        <v>3</v>
      </c>
    </row>
    <row r="41" spans="1:29" x14ac:dyDescent="0.25">
      <c r="A41" s="162" t="s">
        <v>22</v>
      </c>
      <c r="B41" s="131" t="s">
        <v>2</v>
      </c>
      <c r="C41" s="158" t="s">
        <v>46</v>
      </c>
      <c r="D41" s="167">
        <v>8</v>
      </c>
      <c r="E41" s="131" t="s">
        <v>2</v>
      </c>
      <c r="F41" s="168">
        <v>4</v>
      </c>
      <c r="H41" s="118">
        <v>3</v>
      </c>
      <c r="I41" s="144" t="s">
        <v>29</v>
      </c>
      <c r="J41" s="145">
        <v>7</v>
      </c>
      <c r="K41" s="151">
        <v>4</v>
      </c>
      <c r="L41" s="121">
        <v>2</v>
      </c>
      <c r="M41" s="120">
        <v>1</v>
      </c>
      <c r="N41" s="151">
        <v>53</v>
      </c>
      <c r="O41" s="122" t="s">
        <v>2</v>
      </c>
      <c r="P41" s="120">
        <v>31</v>
      </c>
      <c r="Q41" s="152">
        <v>10</v>
      </c>
      <c r="R41" s="124" t="s">
        <v>3</v>
      </c>
    </row>
    <row r="42" spans="1:29" x14ac:dyDescent="0.25">
      <c r="A42" s="162" t="s">
        <v>89</v>
      </c>
      <c r="B42" s="131" t="s">
        <v>2</v>
      </c>
      <c r="C42" s="158" t="s">
        <v>21</v>
      </c>
      <c r="D42" s="167">
        <v>6</v>
      </c>
      <c r="E42" s="131" t="s">
        <v>2</v>
      </c>
      <c r="F42" s="168">
        <v>6</v>
      </c>
      <c r="G42" s="131"/>
      <c r="H42" s="118">
        <v>4</v>
      </c>
      <c r="I42" s="153" t="s">
        <v>63</v>
      </c>
      <c r="J42" s="145">
        <v>7</v>
      </c>
      <c r="K42" s="151">
        <v>3</v>
      </c>
      <c r="L42" s="121">
        <v>3</v>
      </c>
      <c r="M42" s="120">
        <v>1</v>
      </c>
      <c r="N42" s="151">
        <v>43</v>
      </c>
      <c r="O42" s="122" t="s">
        <v>2</v>
      </c>
      <c r="P42" s="120">
        <v>41</v>
      </c>
      <c r="Q42" s="152">
        <v>9</v>
      </c>
      <c r="R42" s="124" t="s">
        <v>3</v>
      </c>
    </row>
    <row r="43" spans="1:29" x14ac:dyDescent="0.25">
      <c r="A43" s="162" t="s">
        <v>63</v>
      </c>
      <c r="B43" s="131" t="s">
        <v>2</v>
      </c>
      <c r="C43" s="158" t="s">
        <v>88</v>
      </c>
      <c r="D43" s="167">
        <v>7</v>
      </c>
      <c r="E43" s="131" t="s">
        <v>2</v>
      </c>
      <c r="F43" s="168">
        <v>5</v>
      </c>
      <c r="H43" s="118">
        <v>5</v>
      </c>
      <c r="I43" s="144" t="s">
        <v>22</v>
      </c>
      <c r="J43" s="145">
        <v>7</v>
      </c>
      <c r="K43" s="151">
        <v>4</v>
      </c>
      <c r="L43" s="121">
        <v>0</v>
      </c>
      <c r="M43" s="120">
        <v>3</v>
      </c>
      <c r="N43" s="151">
        <v>44</v>
      </c>
      <c r="O43" s="122" t="s">
        <v>2</v>
      </c>
      <c r="P43" s="120">
        <v>40</v>
      </c>
      <c r="Q43" s="152">
        <v>8</v>
      </c>
      <c r="R43" s="124" t="s">
        <v>3</v>
      </c>
    </row>
    <row r="44" spans="1:29" ht="13.8" thickBot="1" x14ac:dyDescent="0.3">
      <c r="A44" s="169" t="s">
        <v>29</v>
      </c>
      <c r="B44" s="170" t="s">
        <v>2</v>
      </c>
      <c r="C44" s="171" t="s">
        <v>45</v>
      </c>
      <c r="D44" s="172">
        <v>10</v>
      </c>
      <c r="E44" s="170" t="s">
        <v>2</v>
      </c>
      <c r="F44" s="173">
        <v>2</v>
      </c>
      <c r="H44" s="118">
        <v>6</v>
      </c>
      <c r="I44" s="153" t="s">
        <v>88</v>
      </c>
      <c r="J44" s="145">
        <v>7</v>
      </c>
      <c r="K44" s="151">
        <v>3</v>
      </c>
      <c r="L44" s="121">
        <v>2</v>
      </c>
      <c r="M44" s="120">
        <v>2</v>
      </c>
      <c r="N44" s="151">
        <v>47</v>
      </c>
      <c r="O44" s="122" t="s">
        <v>2</v>
      </c>
      <c r="P44" s="120">
        <v>37</v>
      </c>
      <c r="Q44" s="152">
        <v>8</v>
      </c>
      <c r="R44" s="124" t="s">
        <v>3</v>
      </c>
    </row>
    <row r="45" spans="1:29" ht="13.8" thickTop="1" x14ac:dyDescent="0.25">
      <c r="A45" s="131"/>
      <c r="B45" s="131"/>
      <c r="C45" s="131"/>
      <c r="D45" s="132"/>
      <c r="E45" s="131"/>
      <c r="F45" s="132"/>
      <c r="H45" s="118">
        <v>7</v>
      </c>
      <c r="I45" s="153" t="s">
        <v>21</v>
      </c>
      <c r="J45" s="145">
        <v>7</v>
      </c>
      <c r="K45" s="151">
        <v>0</v>
      </c>
      <c r="L45" s="121">
        <v>6</v>
      </c>
      <c r="M45" s="120">
        <v>1</v>
      </c>
      <c r="N45" s="151">
        <v>40</v>
      </c>
      <c r="O45" s="122" t="s">
        <v>2</v>
      </c>
      <c r="P45" s="120">
        <v>44</v>
      </c>
      <c r="Q45" s="152">
        <v>6</v>
      </c>
      <c r="R45" s="124" t="s">
        <v>3</v>
      </c>
    </row>
    <row r="46" spans="1:29" x14ac:dyDescent="0.25">
      <c r="A46" s="131"/>
      <c r="B46" s="131"/>
      <c r="C46" s="131"/>
      <c r="D46" s="132"/>
      <c r="E46" s="132"/>
      <c r="F46" s="132"/>
      <c r="H46" s="118">
        <v>8</v>
      </c>
      <c r="I46" s="144" t="s">
        <v>89</v>
      </c>
      <c r="J46" s="145">
        <v>7</v>
      </c>
      <c r="K46" s="151">
        <v>1</v>
      </c>
      <c r="L46" s="121">
        <v>3</v>
      </c>
      <c r="M46" s="120">
        <v>3</v>
      </c>
      <c r="N46" s="151">
        <v>38</v>
      </c>
      <c r="O46" s="122" t="s">
        <v>2</v>
      </c>
      <c r="P46" s="120">
        <v>46</v>
      </c>
      <c r="Q46" s="152">
        <v>5</v>
      </c>
      <c r="R46" s="124" t="s">
        <v>3</v>
      </c>
    </row>
    <row r="47" spans="1:29" x14ac:dyDescent="0.25">
      <c r="A47" s="133"/>
      <c r="B47" s="133"/>
      <c r="C47" s="133"/>
      <c r="D47" s="133"/>
      <c r="E47" s="133"/>
      <c r="F47" s="133"/>
      <c r="H47" s="118">
        <v>9</v>
      </c>
      <c r="I47" s="153" t="s">
        <v>45</v>
      </c>
      <c r="J47" s="145">
        <v>7</v>
      </c>
      <c r="K47" s="151">
        <v>1</v>
      </c>
      <c r="L47" s="121">
        <v>3</v>
      </c>
      <c r="M47" s="120">
        <v>3</v>
      </c>
      <c r="N47" s="151">
        <v>33</v>
      </c>
      <c r="O47" s="122" t="s">
        <v>2</v>
      </c>
      <c r="P47" s="120">
        <v>51</v>
      </c>
      <c r="Q47" s="152">
        <v>5</v>
      </c>
      <c r="R47" s="124" t="s">
        <v>3</v>
      </c>
    </row>
    <row r="48" spans="1:29" x14ac:dyDescent="0.25">
      <c r="A48" s="133"/>
      <c r="B48" s="133"/>
      <c r="C48" s="133"/>
      <c r="D48" s="133"/>
      <c r="E48" s="133"/>
      <c r="F48" s="133"/>
      <c r="H48" s="118">
        <v>10</v>
      </c>
      <c r="I48" s="144" t="s">
        <v>44</v>
      </c>
      <c r="J48" s="145">
        <v>7</v>
      </c>
      <c r="K48" s="151">
        <v>1</v>
      </c>
      <c r="L48" s="121">
        <v>2</v>
      </c>
      <c r="M48" s="120">
        <v>4</v>
      </c>
      <c r="N48" s="151">
        <v>33</v>
      </c>
      <c r="O48" s="122" t="s">
        <v>2</v>
      </c>
      <c r="P48" s="120">
        <v>51</v>
      </c>
      <c r="Q48" s="152">
        <v>4</v>
      </c>
      <c r="R48" s="124" t="s">
        <v>3</v>
      </c>
    </row>
    <row r="49" spans="1:18" x14ac:dyDescent="0.25">
      <c r="A49" s="133"/>
      <c r="B49" s="133"/>
      <c r="C49" s="133"/>
      <c r="D49" s="133"/>
      <c r="E49" s="133"/>
      <c r="F49" s="133"/>
      <c r="H49" s="118">
        <v>11</v>
      </c>
      <c r="I49" s="144" t="s">
        <v>28</v>
      </c>
      <c r="J49" s="145">
        <v>7</v>
      </c>
      <c r="K49" s="151">
        <v>0</v>
      </c>
      <c r="L49" s="121">
        <v>4</v>
      </c>
      <c r="M49" s="120">
        <v>3</v>
      </c>
      <c r="N49" s="151">
        <v>39</v>
      </c>
      <c r="O49" s="122" t="s">
        <v>2</v>
      </c>
      <c r="P49" s="120">
        <v>45</v>
      </c>
      <c r="Q49" s="152">
        <v>4</v>
      </c>
      <c r="R49" s="124" t="s">
        <v>3</v>
      </c>
    </row>
    <row r="50" spans="1:18" ht="13.8" thickBot="1" x14ac:dyDescent="0.3">
      <c r="A50" s="133"/>
      <c r="B50" s="133"/>
      <c r="C50" s="133"/>
      <c r="D50" s="133"/>
      <c r="E50" s="133"/>
      <c r="F50" s="133"/>
      <c r="H50" s="146">
        <v>12</v>
      </c>
      <c r="I50" s="147" t="s">
        <v>46</v>
      </c>
      <c r="J50" s="148">
        <v>7</v>
      </c>
      <c r="K50" s="154">
        <v>0</v>
      </c>
      <c r="L50" s="139">
        <v>3</v>
      </c>
      <c r="M50" s="138">
        <v>4</v>
      </c>
      <c r="N50" s="154">
        <v>34</v>
      </c>
      <c r="O50" s="140" t="s">
        <v>2</v>
      </c>
      <c r="P50" s="138">
        <v>50</v>
      </c>
      <c r="Q50" s="155">
        <v>3</v>
      </c>
      <c r="R50" s="142" t="s">
        <v>3</v>
      </c>
    </row>
    <row r="51" spans="1:18" ht="13.8" thickTop="1" x14ac:dyDescent="0.25">
      <c r="A51" s="133"/>
      <c r="B51" s="133"/>
      <c r="C51" s="133"/>
      <c r="D51" s="133"/>
      <c r="E51" s="133"/>
      <c r="F51" s="133"/>
      <c r="J51" s="156">
        <v>84</v>
      </c>
      <c r="K51" s="156">
        <v>26</v>
      </c>
      <c r="L51" s="156">
        <v>32</v>
      </c>
      <c r="M51" s="156">
        <v>26</v>
      </c>
      <c r="N51" s="156">
        <v>504</v>
      </c>
      <c r="O51" s="156"/>
      <c r="P51" s="156">
        <v>504</v>
      </c>
      <c r="Q51" s="157">
        <v>84</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103</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49</v>
      </c>
      <c r="B55" s="164" t="s">
        <v>2</v>
      </c>
      <c r="C55" s="175" t="s">
        <v>68</v>
      </c>
      <c r="D55" s="163">
        <v>4</v>
      </c>
      <c r="E55" s="164" t="s">
        <v>2</v>
      </c>
      <c r="F55" s="165">
        <v>8</v>
      </c>
      <c r="H55" s="108">
        <v>1</v>
      </c>
      <c r="I55" s="176" t="s">
        <v>90</v>
      </c>
      <c r="J55" s="110">
        <v>7</v>
      </c>
      <c r="K55" s="111">
        <v>6</v>
      </c>
      <c r="L55" s="111">
        <v>0</v>
      </c>
      <c r="M55" s="110">
        <v>1</v>
      </c>
      <c r="N55" s="111">
        <v>62</v>
      </c>
      <c r="O55" s="112" t="s">
        <v>2</v>
      </c>
      <c r="P55" s="110">
        <v>22</v>
      </c>
      <c r="Q55" s="113">
        <v>12</v>
      </c>
      <c r="R55" s="114" t="s">
        <v>3</v>
      </c>
    </row>
    <row r="56" spans="1:18" x14ac:dyDescent="0.25">
      <c r="A56" s="162" t="s">
        <v>48</v>
      </c>
      <c r="B56" s="131" t="s">
        <v>2</v>
      </c>
      <c r="C56" s="158" t="s">
        <v>90</v>
      </c>
      <c r="D56" s="167">
        <v>2</v>
      </c>
      <c r="E56" s="131" t="s">
        <v>2</v>
      </c>
      <c r="F56" s="168">
        <v>10</v>
      </c>
      <c r="H56" s="118">
        <v>2</v>
      </c>
      <c r="I56" s="134" t="s">
        <v>92</v>
      </c>
      <c r="J56" s="120">
        <v>7</v>
      </c>
      <c r="K56" s="121">
        <v>6</v>
      </c>
      <c r="L56" s="121">
        <v>0</v>
      </c>
      <c r="M56" s="120">
        <v>1</v>
      </c>
      <c r="N56" s="121">
        <v>52</v>
      </c>
      <c r="O56" s="121" t="s">
        <v>2</v>
      </c>
      <c r="P56" s="120">
        <v>32</v>
      </c>
      <c r="Q56" s="123">
        <v>12</v>
      </c>
      <c r="R56" s="124" t="s">
        <v>3</v>
      </c>
    </row>
    <row r="57" spans="1:18" x14ac:dyDescent="0.25">
      <c r="A57" s="162" t="s">
        <v>27</v>
      </c>
      <c r="B57" s="131" t="s">
        <v>2</v>
      </c>
      <c r="C57" s="158" t="s">
        <v>47</v>
      </c>
      <c r="D57" s="167">
        <v>8</v>
      </c>
      <c r="E57" s="131" t="s">
        <v>2</v>
      </c>
      <c r="F57" s="168">
        <v>4</v>
      </c>
      <c r="H57" s="118">
        <v>3</v>
      </c>
      <c r="I57" s="134" t="s">
        <v>27</v>
      </c>
      <c r="J57" s="120">
        <v>7</v>
      </c>
      <c r="K57" s="121">
        <v>6</v>
      </c>
      <c r="L57" s="121">
        <v>0</v>
      </c>
      <c r="M57" s="120">
        <v>1</v>
      </c>
      <c r="N57" s="121">
        <v>50</v>
      </c>
      <c r="O57" s="121" t="s">
        <v>2</v>
      </c>
      <c r="P57" s="120">
        <v>34</v>
      </c>
      <c r="Q57" s="123">
        <v>12</v>
      </c>
      <c r="R57" s="124" t="s">
        <v>3</v>
      </c>
    </row>
    <row r="58" spans="1:18" x14ac:dyDescent="0.25">
      <c r="A58" s="103" t="s">
        <v>7</v>
      </c>
      <c r="B58" s="104" t="s">
        <v>2</v>
      </c>
      <c r="C58" s="186" t="s">
        <v>35</v>
      </c>
      <c r="D58" s="167">
        <v>6</v>
      </c>
      <c r="E58" s="131" t="s">
        <v>2</v>
      </c>
      <c r="F58" s="168">
        <v>6</v>
      </c>
      <c r="H58" s="118">
        <v>4</v>
      </c>
      <c r="I58" s="134" t="s">
        <v>7</v>
      </c>
      <c r="J58" s="120">
        <v>7</v>
      </c>
      <c r="K58" s="121">
        <v>4</v>
      </c>
      <c r="L58" s="121">
        <v>1</v>
      </c>
      <c r="M58" s="120">
        <v>2</v>
      </c>
      <c r="N58" s="121">
        <v>46</v>
      </c>
      <c r="O58" s="121" t="s">
        <v>2</v>
      </c>
      <c r="P58" s="120">
        <v>38</v>
      </c>
      <c r="Q58" s="123">
        <v>9</v>
      </c>
      <c r="R58" s="124" t="s">
        <v>3</v>
      </c>
    </row>
    <row r="59" spans="1:18" x14ac:dyDescent="0.25">
      <c r="A59" s="162" t="s">
        <v>10</v>
      </c>
      <c r="B59" s="131" t="s">
        <v>2</v>
      </c>
      <c r="C59" s="158" t="s">
        <v>91</v>
      </c>
      <c r="D59" s="167">
        <v>10</v>
      </c>
      <c r="E59" s="131" t="s">
        <v>2</v>
      </c>
      <c r="F59" s="168">
        <v>2</v>
      </c>
      <c r="H59" s="118">
        <v>5</v>
      </c>
      <c r="I59" s="158" t="s">
        <v>26</v>
      </c>
      <c r="J59" s="120">
        <v>7</v>
      </c>
      <c r="K59" s="121">
        <v>3</v>
      </c>
      <c r="L59" s="121">
        <v>2</v>
      </c>
      <c r="M59" s="120">
        <v>2</v>
      </c>
      <c r="N59" s="121">
        <v>46</v>
      </c>
      <c r="O59" s="121" t="s">
        <v>2</v>
      </c>
      <c r="P59" s="120">
        <v>38</v>
      </c>
      <c r="Q59" s="123">
        <v>8</v>
      </c>
      <c r="R59" s="124" t="s">
        <v>3</v>
      </c>
    </row>
    <row r="60" spans="1:18" ht="13.8" thickBot="1" x14ac:dyDescent="0.3">
      <c r="A60" s="169" t="s">
        <v>92</v>
      </c>
      <c r="B60" s="170" t="s">
        <v>2</v>
      </c>
      <c r="C60" s="171" t="s">
        <v>26</v>
      </c>
      <c r="D60" s="172">
        <v>8</v>
      </c>
      <c r="E60" s="170" t="s">
        <v>2</v>
      </c>
      <c r="F60" s="173">
        <v>4</v>
      </c>
      <c r="H60" s="118">
        <v>6</v>
      </c>
      <c r="I60" s="134" t="s">
        <v>10</v>
      </c>
      <c r="J60" s="120">
        <v>7</v>
      </c>
      <c r="K60" s="121">
        <v>3</v>
      </c>
      <c r="L60" s="121">
        <v>1</v>
      </c>
      <c r="M60" s="120">
        <v>3</v>
      </c>
      <c r="N60" s="121">
        <v>42</v>
      </c>
      <c r="O60" s="121" t="s">
        <v>2</v>
      </c>
      <c r="P60" s="120">
        <v>42</v>
      </c>
      <c r="Q60" s="123">
        <v>7</v>
      </c>
      <c r="R60" s="124" t="s">
        <v>3</v>
      </c>
    </row>
    <row r="61" spans="1:18" ht="13.8" thickTop="1" x14ac:dyDescent="0.25">
      <c r="A61" s="179"/>
      <c r="B61" s="131"/>
      <c r="C61" s="131"/>
      <c r="D61" s="132"/>
      <c r="E61" s="131"/>
      <c r="F61" s="132"/>
      <c r="H61" s="118">
        <v>7</v>
      </c>
      <c r="I61" s="134" t="s">
        <v>48</v>
      </c>
      <c r="J61" s="120">
        <v>7</v>
      </c>
      <c r="K61" s="121">
        <v>3</v>
      </c>
      <c r="L61" s="121">
        <v>0</v>
      </c>
      <c r="M61" s="120">
        <v>4</v>
      </c>
      <c r="N61" s="121">
        <v>42</v>
      </c>
      <c r="O61" s="121" t="s">
        <v>2</v>
      </c>
      <c r="P61" s="120">
        <v>42</v>
      </c>
      <c r="Q61" s="123">
        <v>6</v>
      </c>
      <c r="R61" s="124" t="s">
        <v>3</v>
      </c>
    </row>
    <row r="62" spans="1:18" x14ac:dyDescent="0.25">
      <c r="A62" s="133"/>
      <c r="B62" s="133"/>
      <c r="C62" s="133"/>
      <c r="D62" s="133"/>
      <c r="E62" s="133"/>
      <c r="F62" s="133"/>
      <c r="H62" s="118">
        <v>8</v>
      </c>
      <c r="I62" s="158" t="s">
        <v>68</v>
      </c>
      <c r="J62" s="120">
        <v>7</v>
      </c>
      <c r="K62" s="121">
        <v>2</v>
      </c>
      <c r="L62" s="121">
        <v>2</v>
      </c>
      <c r="M62" s="120">
        <v>3</v>
      </c>
      <c r="N62" s="121">
        <v>42</v>
      </c>
      <c r="O62" s="121" t="s">
        <v>2</v>
      </c>
      <c r="P62" s="120">
        <v>42</v>
      </c>
      <c r="Q62" s="123">
        <v>6</v>
      </c>
      <c r="R62" s="124" t="s">
        <v>3</v>
      </c>
    </row>
    <row r="63" spans="1:18" x14ac:dyDescent="0.25">
      <c r="A63" s="133"/>
      <c r="B63" s="133"/>
      <c r="C63" s="133"/>
      <c r="D63" s="133"/>
      <c r="E63" s="133"/>
      <c r="F63" s="133"/>
      <c r="H63" s="118">
        <v>9</v>
      </c>
      <c r="I63" s="134" t="s">
        <v>49</v>
      </c>
      <c r="J63" s="120">
        <v>7</v>
      </c>
      <c r="K63" s="121">
        <v>2</v>
      </c>
      <c r="L63" s="121">
        <v>1</v>
      </c>
      <c r="M63" s="120">
        <v>4</v>
      </c>
      <c r="N63" s="121">
        <v>36</v>
      </c>
      <c r="O63" s="121" t="s">
        <v>2</v>
      </c>
      <c r="P63" s="120">
        <v>48</v>
      </c>
      <c r="Q63" s="123">
        <v>5</v>
      </c>
      <c r="R63" s="124" t="s">
        <v>3</v>
      </c>
    </row>
    <row r="64" spans="1:18" x14ac:dyDescent="0.25">
      <c r="A64" s="93"/>
      <c r="B64" s="133"/>
      <c r="C64" s="133"/>
      <c r="D64" s="133"/>
      <c r="E64" s="133"/>
      <c r="F64" s="133"/>
      <c r="H64" s="118">
        <v>10</v>
      </c>
      <c r="I64" s="134" t="s">
        <v>47</v>
      </c>
      <c r="J64" s="120">
        <v>7</v>
      </c>
      <c r="K64" s="121">
        <v>2</v>
      </c>
      <c r="L64" s="121">
        <v>0</v>
      </c>
      <c r="M64" s="120">
        <v>5</v>
      </c>
      <c r="N64" s="121">
        <v>31</v>
      </c>
      <c r="O64" s="121" t="s">
        <v>2</v>
      </c>
      <c r="P64" s="120">
        <v>53</v>
      </c>
      <c r="Q64" s="123">
        <v>4</v>
      </c>
      <c r="R64" s="124" t="s">
        <v>3</v>
      </c>
    </row>
    <row r="65" spans="1:23" x14ac:dyDescent="0.25">
      <c r="A65" s="133"/>
      <c r="B65" s="133"/>
      <c r="C65" s="133"/>
      <c r="D65" s="133"/>
      <c r="E65" s="133"/>
      <c r="F65" s="133"/>
      <c r="H65" s="118">
        <v>11</v>
      </c>
      <c r="I65" s="134" t="s">
        <v>35</v>
      </c>
      <c r="J65" s="120">
        <v>7</v>
      </c>
      <c r="K65" s="121">
        <v>0</v>
      </c>
      <c r="L65" s="121">
        <v>2</v>
      </c>
      <c r="M65" s="120">
        <v>5</v>
      </c>
      <c r="N65" s="121">
        <v>35</v>
      </c>
      <c r="O65" s="121" t="s">
        <v>2</v>
      </c>
      <c r="P65" s="120">
        <v>49</v>
      </c>
      <c r="Q65" s="123">
        <v>2</v>
      </c>
      <c r="R65" s="124" t="s">
        <v>3</v>
      </c>
    </row>
    <row r="66" spans="1:23" ht="13.8" thickBot="1" x14ac:dyDescent="0.3">
      <c r="A66" s="133"/>
      <c r="B66" s="133"/>
      <c r="C66" s="133"/>
      <c r="D66" s="133"/>
      <c r="E66" s="133"/>
      <c r="F66" s="133"/>
      <c r="H66" s="146">
        <v>12</v>
      </c>
      <c r="I66" s="149" t="s">
        <v>91</v>
      </c>
      <c r="J66" s="138">
        <v>7</v>
      </c>
      <c r="K66" s="139">
        <v>0</v>
      </c>
      <c r="L66" s="139">
        <v>1</v>
      </c>
      <c r="M66" s="138">
        <v>6</v>
      </c>
      <c r="N66" s="139">
        <v>20</v>
      </c>
      <c r="O66" s="139" t="s">
        <v>2</v>
      </c>
      <c r="P66" s="138">
        <v>64</v>
      </c>
      <c r="Q66" s="141">
        <v>1</v>
      </c>
      <c r="R66" s="142" t="s">
        <v>3</v>
      </c>
      <c r="V66" s="136"/>
    </row>
    <row r="67" spans="1:23" ht="13.8" thickTop="1" x14ac:dyDescent="0.25">
      <c r="A67" s="133"/>
      <c r="B67" s="133"/>
      <c r="C67" s="133"/>
      <c r="D67" s="133"/>
      <c r="E67" s="133"/>
      <c r="F67" s="133"/>
      <c r="J67" s="156">
        <v>84</v>
      </c>
      <c r="K67" s="156">
        <v>37</v>
      </c>
      <c r="L67" s="156">
        <v>10</v>
      </c>
      <c r="M67" s="156">
        <v>37</v>
      </c>
      <c r="N67" s="156">
        <v>504</v>
      </c>
      <c r="O67" s="156"/>
      <c r="P67" s="156">
        <v>504</v>
      </c>
      <c r="Q67" s="157">
        <v>84</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23622047244094491" right="0.23622047244094491" top="0.19685039370078741" bottom="0.35433070866141736" header="0.31496062992125984" footer="0.31496062992125984"/>
  <pageSetup paperSize="9" scale="83" orientation="portrait" horizontalDpi="4294967293"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9</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42678</v>
      </c>
    </row>
    <row r="4" spans="1:29" ht="14.4" thickTop="1" thickBot="1" x14ac:dyDescent="0.3">
      <c r="A4" s="95" t="s">
        <v>56</v>
      </c>
      <c r="B4" s="96">
        <v>0</v>
      </c>
      <c r="C4" s="177" t="s">
        <v>104</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17</v>
      </c>
      <c r="B5" s="104" t="s">
        <v>2</v>
      </c>
      <c r="C5" s="104" t="s">
        <v>31</v>
      </c>
      <c r="D5" s="105">
        <v>7</v>
      </c>
      <c r="E5" s="106" t="s">
        <v>2</v>
      </c>
      <c r="F5" s="107">
        <v>5</v>
      </c>
      <c r="H5" s="108">
        <v>1</v>
      </c>
      <c r="I5" s="109" t="s">
        <v>19</v>
      </c>
      <c r="J5" s="110">
        <v>7</v>
      </c>
      <c r="K5" s="111">
        <v>7</v>
      </c>
      <c r="L5" s="111">
        <v>0</v>
      </c>
      <c r="M5" s="110">
        <v>0</v>
      </c>
      <c r="N5" s="111">
        <v>61</v>
      </c>
      <c r="O5" s="112" t="s">
        <v>2</v>
      </c>
      <c r="P5" s="110">
        <v>23</v>
      </c>
      <c r="Q5" s="113">
        <v>14</v>
      </c>
      <c r="R5" s="114" t="s">
        <v>3</v>
      </c>
    </row>
    <row r="6" spans="1:29" x14ac:dyDescent="0.25">
      <c r="A6" s="103" t="s">
        <v>19</v>
      </c>
      <c r="B6" s="104" t="s">
        <v>2</v>
      </c>
      <c r="C6" s="104" t="s">
        <v>14</v>
      </c>
      <c r="D6" s="115">
        <v>7</v>
      </c>
      <c r="E6" s="116" t="s">
        <v>2</v>
      </c>
      <c r="F6" s="117">
        <v>5</v>
      </c>
      <c r="H6" s="118">
        <v>2</v>
      </c>
      <c r="I6" s="119" t="s">
        <v>15</v>
      </c>
      <c r="J6" s="120">
        <v>8</v>
      </c>
      <c r="K6" s="121">
        <v>6</v>
      </c>
      <c r="L6" s="121">
        <v>1</v>
      </c>
      <c r="M6" s="120">
        <v>1</v>
      </c>
      <c r="N6" s="121">
        <v>64</v>
      </c>
      <c r="O6" s="122" t="s">
        <v>2</v>
      </c>
      <c r="P6" s="120">
        <v>32</v>
      </c>
      <c r="Q6" s="123">
        <v>13</v>
      </c>
      <c r="R6" s="124" t="s">
        <v>3</v>
      </c>
    </row>
    <row r="7" spans="1:29" x14ac:dyDescent="0.25">
      <c r="A7" s="103" t="s">
        <v>65</v>
      </c>
      <c r="B7" s="104" t="s">
        <v>2</v>
      </c>
      <c r="C7" s="104" t="s">
        <v>84</v>
      </c>
      <c r="D7" s="115">
        <v>3</v>
      </c>
      <c r="E7" s="116" t="s">
        <v>2</v>
      </c>
      <c r="F7" s="117">
        <v>9</v>
      </c>
      <c r="H7" s="118">
        <v>3</v>
      </c>
      <c r="I7" s="119" t="s">
        <v>12</v>
      </c>
      <c r="J7" s="120">
        <v>7</v>
      </c>
      <c r="K7" s="121">
        <v>6</v>
      </c>
      <c r="L7" s="121">
        <v>0</v>
      </c>
      <c r="M7" s="120">
        <v>1</v>
      </c>
      <c r="N7" s="121">
        <v>53</v>
      </c>
      <c r="O7" s="122" t="s">
        <v>2</v>
      </c>
      <c r="P7" s="120">
        <v>31</v>
      </c>
      <c r="Q7" s="123">
        <v>12</v>
      </c>
      <c r="R7" s="124" t="s">
        <v>3</v>
      </c>
    </row>
    <row r="8" spans="1:29" x14ac:dyDescent="0.25">
      <c r="A8" s="103" t="s">
        <v>18</v>
      </c>
      <c r="B8" s="104" t="s">
        <v>2</v>
      </c>
      <c r="C8" s="104" t="s">
        <v>38</v>
      </c>
      <c r="D8" s="115">
        <v>3</v>
      </c>
      <c r="E8" s="116" t="s">
        <v>2</v>
      </c>
      <c r="F8" s="117">
        <v>9</v>
      </c>
      <c r="H8" s="118">
        <v>4</v>
      </c>
      <c r="I8" s="125" t="s">
        <v>32</v>
      </c>
      <c r="J8" s="120">
        <v>7</v>
      </c>
      <c r="K8" s="121">
        <v>5</v>
      </c>
      <c r="L8" s="121">
        <v>1</v>
      </c>
      <c r="M8" s="120">
        <v>1</v>
      </c>
      <c r="N8" s="121">
        <v>46</v>
      </c>
      <c r="O8" s="122" t="s">
        <v>2</v>
      </c>
      <c r="P8" s="120">
        <v>38</v>
      </c>
      <c r="Q8" s="123">
        <v>11</v>
      </c>
      <c r="R8" s="124" t="s">
        <v>3</v>
      </c>
    </row>
    <row r="9" spans="1:29" x14ac:dyDescent="0.25">
      <c r="A9" s="103" t="s">
        <v>20</v>
      </c>
      <c r="B9" s="104" t="s">
        <v>2</v>
      </c>
      <c r="C9" s="104" t="s">
        <v>12</v>
      </c>
      <c r="D9" s="115">
        <v>1</v>
      </c>
      <c r="E9" s="116" t="s">
        <v>2</v>
      </c>
      <c r="F9" s="117">
        <v>11</v>
      </c>
      <c r="H9" s="118">
        <v>5</v>
      </c>
      <c r="I9" s="119" t="s">
        <v>18</v>
      </c>
      <c r="J9" s="120">
        <v>8</v>
      </c>
      <c r="K9" s="121">
        <v>4</v>
      </c>
      <c r="L9" s="121">
        <v>1</v>
      </c>
      <c r="M9" s="120">
        <v>3</v>
      </c>
      <c r="N9" s="121">
        <v>48</v>
      </c>
      <c r="O9" s="122" t="s">
        <v>2</v>
      </c>
      <c r="P9" s="120">
        <v>48</v>
      </c>
      <c r="Q9" s="123">
        <v>9</v>
      </c>
      <c r="R9" s="124" t="s">
        <v>3</v>
      </c>
    </row>
    <row r="10" spans="1:29" x14ac:dyDescent="0.25">
      <c r="A10" s="103" t="s">
        <v>11</v>
      </c>
      <c r="B10" s="104" t="s">
        <v>2</v>
      </c>
      <c r="C10" s="104" t="s">
        <v>15</v>
      </c>
      <c r="D10" s="115">
        <v>7</v>
      </c>
      <c r="E10" s="116" t="s">
        <v>2</v>
      </c>
      <c r="F10" s="117">
        <v>5</v>
      </c>
      <c r="H10" s="118">
        <v>6</v>
      </c>
      <c r="I10" s="119" t="s">
        <v>84</v>
      </c>
      <c r="J10" s="120">
        <v>7</v>
      </c>
      <c r="K10" s="121">
        <v>4</v>
      </c>
      <c r="L10" s="121">
        <v>1</v>
      </c>
      <c r="M10" s="120">
        <v>2</v>
      </c>
      <c r="N10" s="121">
        <v>48</v>
      </c>
      <c r="O10" s="122" t="s">
        <v>2</v>
      </c>
      <c r="P10" s="120">
        <v>36</v>
      </c>
      <c r="Q10" s="123">
        <v>9</v>
      </c>
      <c r="R10" s="124" t="s">
        <v>3</v>
      </c>
    </row>
    <row r="11" spans="1:29" ht="13.8" thickBot="1" x14ac:dyDescent="0.3">
      <c r="A11" s="126" t="s">
        <v>32</v>
      </c>
      <c r="B11" s="127" t="s">
        <v>2</v>
      </c>
      <c r="C11" s="127" t="s">
        <v>37</v>
      </c>
      <c r="D11" s="189"/>
      <c r="E11" s="190"/>
      <c r="F11" s="191"/>
      <c r="H11" s="118">
        <v>7</v>
      </c>
      <c r="I11" s="119" t="s">
        <v>38</v>
      </c>
      <c r="J11" s="120">
        <v>7</v>
      </c>
      <c r="K11" s="121">
        <v>4</v>
      </c>
      <c r="L11" s="121">
        <v>0</v>
      </c>
      <c r="M11" s="120">
        <v>3</v>
      </c>
      <c r="N11" s="121">
        <v>50</v>
      </c>
      <c r="O11" s="122" t="s">
        <v>2</v>
      </c>
      <c r="P11" s="120">
        <v>34</v>
      </c>
      <c r="Q11" s="123">
        <v>8</v>
      </c>
      <c r="R11" s="124" t="s">
        <v>3</v>
      </c>
    </row>
    <row r="12" spans="1:29" ht="13.8" thickTop="1" x14ac:dyDescent="0.25">
      <c r="A12" s="131"/>
      <c r="B12" s="131"/>
      <c r="C12" s="131"/>
      <c r="D12" s="132"/>
      <c r="E12" s="132"/>
      <c r="F12" s="132"/>
      <c r="H12" s="118">
        <v>8</v>
      </c>
      <c r="I12" s="119" t="s">
        <v>11</v>
      </c>
      <c r="J12" s="120">
        <v>8</v>
      </c>
      <c r="K12" s="121">
        <v>2</v>
      </c>
      <c r="L12" s="121">
        <v>3</v>
      </c>
      <c r="M12" s="120">
        <v>3</v>
      </c>
      <c r="N12" s="121">
        <v>44</v>
      </c>
      <c r="O12" s="122" t="s">
        <v>2</v>
      </c>
      <c r="P12" s="120">
        <v>52</v>
      </c>
      <c r="Q12" s="123">
        <v>7</v>
      </c>
      <c r="R12" s="124" t="s">
        <v>3</v>
      </c>
    </row>
    <row r="13" spans="1:29" x14ac:dyDescent="0.25">
      <c r="A13" s="133"/>
      <c r="B13" s="133"/>
      <c r="C13" s="133"/>
      <c r="D13" s="133"/>
      <c r="E13" s="133"/>
      <c r="F13" s="133"/>
      <c r="H13" s="118">
        <v>9</v>
      </c>
      <c r="I13" s="119" t="s">
        <v>17</v>
      </c>
      <c r="J13" s="120">
        <v>8</v>
      </c>
      <c r="K13" s="121">
        <v>3</v>
      </c>
      <c r="L13" s="121">
        <v>0</v>
      </c>
      <c r="M13" s="120">
        <v>5</v>
      </c>
      <c r="N13" s="121">
        <v>44</v>
      </c>
      <c r="O13" s="122" t="s">
        <v>2</v>
      </c>
      <c r="P13" s="120">
        <v>52</v>
      </c>
      <c r="Q13" s="123">
        <v>6</v>
      </c>
      <c r="R13" s="124" t="s">
        <v>3</v>
      </c>
    </row>
    <row r="14" spans="1:29" x14ac:dyDescent="0.25">
      <c r="A14" s="133"/>
      <c r="B14" s="133"/>
      <c r="C14" s="133"/>
      <c r="D14" s="133"/>
      <c r="E14" s="133"/>
      <c r="F14" s="133"/>
      <c r="H14" s="118">
        <v>10</v>
      </c>
      <c r="I14" s="125" t="s">
        <v>14</v>
      </c>
      <c r="J14" s="120">
        <v>7</v>
      </c>
      <c r="K14" s="121">
        <v>1</v>
      </c>
      <c r="L14" s="121">
        <v>1</v>
      </c>
      <c r="M14" s="120">
        <v>5</v>
      </c>
      <c r="N14" s="121">
        <v>34</v>
      </c>
      <c r="O14" s="122" t="s">
        <v>2</v>
      </c>
      <c r="P14" s="120">
        <v>50</v>
      </c>
      <c r="Q14" s="123">
        <v>3</v>
      </c>
      <c r="R14" s="124" t="s">
        <v>3</v>
      </c>
    </row>
    <row r="15" spans="1:29" x14ac:dyDescent="0.25">
      <c r="A15" s="133"/>
      <c r="B15" s="133"/>
      <c r="C15" s="133"/>
      <c r="D15" s="133"/>
      <c r="E15" s="133"/>
      <c r="F15" s="133"/>
      <c r="H15" s="118">
        <v>11</v>
      </c>
      <c r="I15" s="119" t="s">
        <v>31</v>
      </c>
      <c r="J15" s="120">
        <v>7</v>
      </c>
      <c r="K15" s="121">
        <v>1</v>
      </c>
      <c r="L15" s="121">
        <v>0</v>
      </c>
      <c r="M15" s="120">
        <v>6</v>
      </c>
      <c r="N15" s="121">
        <v>33</v>
      </c>
      <c r="O15" s="122" t="s">
        <v>2</v>
      </c>
      <c r="P15" s="120">
        <v>51</v>
      </c>
      <c r="Q15" s="123">
        <v>2</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20</v>
      </c>
      <c r="J16" s="120">
        <v>8</v>
      </c>
      <c r="K16" s="121">
        <v>1</v>
      </c>
      <c r="L16" s="121">
        <v>0</v>
      </c>
      <c r="M16" s="120">
        <v>7</v>
      </c>
      <c r="N16" s="121">
        <v>30</v>
      </c>
      <c r="O16" s="122" t="s">
        <v>2</v>
      </c>
      <c r="P16" s="120">
        <v>66</v>
      </c>
      <c r="Q16" s="123">
        <v>2</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7</v>
      </c>
      <c r="K17" s="139">
        <v>0</v>
      </c>
      <c r="L17" s="139">
        <v>0</v>
      </c>
      <c r="M17" s="138">
        <v>7</v>
      </c>
      <c r="N17" s="139">
        <v>21</v>
      </c>
      <c r="O17" s="140" t="s">
        <v>2</v>
      </c>
      <c r="P17" s="138">
        <v>63</v>
      </c>
      <c r="Q17" s="141">
        <v>0</v>
      </c>
      <c r="R17" s="142" t="s">
        <v>3</v>
      </c>
    </row>
    <row r="18" spans="1:18" ht="13.8" thickTop="1" x14ac:dyDescent="0.25">
      <c r="A18" s="133"/>
      <c r="B18" s="133"/>
      <c r="C18" s="133"/>
      <c r="D18" s="133"/>
      <c r="E18" s="133"/>
      <c r="F18" s="133"/>
      <c r="H18" s="122"/>
      <c r="I18" s="136"/>
      <c r="J18" s="121">
        <v>96</v>
      </c>
      <c r="K18" s="121">
        <v>44</v>
      </c>
      <c r="L18" s="121">
        <v>8</v>
      </c>
      <c r="M18" s="121">
        <v>44</v>
      </c>
      <c r="N18" s="121">
        <v>576</v>
      </c>
      <c r="O18" s="121">
        <v>0</v>
      </c>
      <c r="P18" s="121">
        <v>576</v>
      </c>
      <c r="Q18" s="123">
        <v>96</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104</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16</v>
      </c>
      <c r="B22" s="104" t="s">
        <v>2</v>
      </c>
      <c r="C22" s="104" t="s">
        <v>24</v>
      </c>
      <c r="D22" s="105">
        <v>10</v>
      </c>
      <c r="E22" s="106" t="s">
        <v>2</v>
      </c>
      <c r="F22" s="107">
        <v>2</v>
      </c>
      <c r="H22" s="108">
        <v>1</v>
      </c>
      <c r="I22" s="144" t="s">
        <v>33</v>
      </c>
      <c r="J22" s="110">
        <v>8</v>
      </c>
      <c r="K22" s="111">
        <v>6</v>
      </c>
      <c r="L22" s="111">
        <v>1</v>
      </c>
      <c r="M22" s="110">
        <v>1</v>
      </c>
      <c r="N22" s="111">
        <v>57</v>
      </c>
      <c r="O22" s="112" t="s">
        <v>2</v>
      </c>
      <c r="P22" s="110">
        <v>39</v>
      </c>
      <c r="Q22" s="113">
        <v>13</v>
      </c>
      <c r="R22" s="114" t="s">
        <v>3</v>
      </c>
    </row>
    <row r="23" spans="1:18" x14ac:dyDescent="0.25">
      <c r="A23" s="103" t="s">
        <v>86</v>
      </c>
      <c r="B23" s="104" t="s">
        <v>2</v>
      </c>
      <c r="C23" s="104" t="s">
        <v>42</v>
      </c>
      <c r="D23" s="115">
        <v>7</v>
      </c>
      <c r="E23" s="116" t="s">
        <v>2</v>
      </c>
      <c r="F23" s="117">
        <v>5</v>
      </c>
      <c r="H23" s="118">
        <v>2</v>
      </c>
      <c r="I23" s="144" t="s">
        <v>16</v>
      </c>
      <c r="J23" s="145">
        <v>7</v>
      </c>
      <c r="K23" s="121">
        <v>5</v>
      </c>
      <c r="L23" s="121">
        <v>1</v>
      </c>
      <c r="M23" s="120">
        <v>1</v>
      </c>
      <c r="N23" s="121">
        <v>54</v>
      </c>
      <c r="O23" s="122" t="s">
        <v>2</v>
      </c>
      <c r="P23" s="120">
        <v>30</v>
      </c>
      <c r="Q23" s="123">
        <v>11</v>
      </c>
      <c r="R23" s="124" t="s">
        <v>3</v>
      </c>
    </row>
    <row r="24" spans="1:18" x14ac:dyDescent="0.25">
      <c r="A24" s="103" t="s">
        <v>85</v>
      </c>
      <c r="B24" s="104" t="s">
        <v>2</v>
      </c>
      <c r="C24" s="104" t="s">
        <v>23</v>
      </c>
      <c r="D24" s="115">
        <v>8</v>
      </c>
      <c r="E24" s="116" t="s">
        <v>2</v>
      </c>
      <c r="F24" s="117">
        <v>4</v>
      </c>
      <c r="H24" s="118">
        <v>3</v>
      </c>
      <c r="I24" s="144" t="s">
        <v>23</v>
      </c>
      <c r="J24" s="145">
        <v>8</v>
      </c>
      <c r="K24" s="121">
        <v>4</v>
      </c>
      <c r="L24" s="121">
        <v>2</v>
      </c>
      <c r="M24" s="120">
        <v>2</v>
      </c>
      <c r="N24" s="121">
        <v>53</v>
      </c>
      <c r="O24" s="122" t="s">
        <v>2</v>
      </c>
      <c r="P24" s="120">
        <v>43</v>
      </c>
      <c r="Q24" s="123">
        <v>10</v>
      </c>
      <c r="R24" s="124" t="s">
        <v>3</v>
      </c>
    </row>
    <row r="25" spans="1:18" x14ac:dyDescent="0.25">
      <c r="A25" s="103" t="s">
        <v>13</v>
      </c>
      <c r="B25" s="104" t="s">
        <v>2</v>
      </c>
      <c r="C25" s="104" t="s">
        <v>50</v>
      </c>
      <c r="D25" s="115">
        <v>9</v>
      </c>
      <c r="E25" s="116" t="s">
        <v>2</v>
      </c>
      <c r="F25" s="117">
        <v>3</v>
      </c>
      <c r="H25" s="118">
        <v>4</v>
      </c>
      <c r="I25" s="144" t="s">
        <v>86</v>
      </c>
      <c r="J25" s="145">
        <v>8</v>
      </c>
      <c r="K25" s="121">
        <v>4</v>
      </c>
      <c r="L25" s="121">
        <v>2</v>
      </c>
      <c r="M25" s="120">
        <v>2</v>
      </c>
      <c r="N25" s="121">
        <v>50</v>
      </c>
      <c r="O25" s="122" t="s">
        <v>2</v>
      </c>
      <c r="P25" s="120">
        <v>46</v>
      </c>
      <c r="Q25" s="123">
        <v>10</v>
      </c>
      <c r="R25" s="124" t="s">
        <v>3</v>
      </c>
    </row>
    <row r="26" spans="1:18" x14ac:dyDescent="0.25">
      <c r="A26" s="103" t="s">
        <v>87</v>
      </c>
      <c r="B26" s="104" t="s">
        <v>2</v>
      </c>
      <c r="C26" s="104" t="s">
        <v>30</v>
      </c>
      <c r="D26" s="115">
        <v>3</v>
      </c>
      <c r="E26" s="116" t="s">
        <v>2</v>
      </c>
      <c r="F26" s="117">
        <v>9</v>
      </c>
      <c r="H26" s="118">
        <v>5</v>
      </c>
      <c r="I26" s="144" t="s">
        <v>85</v>
      </c>
      <c r="J26" s="145">
        <v>7</v>
      </c>
      <c r="K26" s="121">
        <v>4</v>
      </c>
      <c r="L26" s="121">
        <v>2</v>
      </c>
      <c r="M26" s="120">
        <v>1</v>
      </c>
      <c r="N26" s="121">
        <v>45</v>
      </c>
      <c r="O26" s="122" t="s">
        <v>2</v>
      </c>
      <c r="P26" s="120">
        <v>39</v>
      </c>
      <c r="Q26" s="123">
        <v>10</v>
      </c>
      <c r="R26" s="124" t="s">
        <v>3</v>
      </c>
    </row>
    <row r="27" spans="1:18" x14ac:dyDescent="0.25">
      <c r="A27" s="103" t="s">
        <v>8</v>
      </c>
      <c r="B27" s="104" t="s">
        <v>2</v>
      </c>
      <c r="C27" s="104" t="s">
        <v>33</v>
      </c>
      <c r="D27" s="115">
        <v>6</v>
      </c>
      <c r="E27" s="116" t="s">
        <v>2</v>
      </c>
      <c r="F27" s="117">
        <v>6</v>
      </c>
      <c r="H27" s="118">
        <v>6</v>
      </c>
      <c r="I27" s="144" t="s">
        <v>13</v>
      </c>
      <c r="J27" s="145">
        <v>7</v>
      </c>
      <c r="K27" s="121">
        <v>4</v>
      </c>
      <c r="L27" s="121">
        <v>0</v>
      </c>
      <c r="M27" s="120">
        <v>3</v>
      </c>
      <c r="N27" s="121">
        <v>49</v>
      </c>
      <c r="O27" s="122" t="s">
        <v>2</v>
      </c>
      <c r="P27" s="120">
        <v>35</v>
      </c>
      <c r="Q27" s="123">
        <v>8</v>
      </c>
      <c r="R27" s="124" t="s">
        <v>3</v>
      </c>
    </row>
    <row r="28" spans="1:18" ht="13.8" thickBot="1" x14ac:dyDescent="0.3">
      <c r="A28" s="126" t="s">
        <v>34</v>
      </c>
      <c r="B28" s="127" t="s">
        <v>2</v>
      </c>
      <c r="C28" s="127" t="s">
        <v>37</v>
      </c>
      <c r="D28" s="189"/>
      <c r="E28" s="190"/>
      <c r="F28" s="191"/>
      <c r="H28" s="118">
        <v>7</v>
      </c>
      <c r="I28" s="144" t="s">
        <v>24</v>
      </c>
      <c r="J28" s="145">
        <v>8</v>
      </c>
      <c r="K28" s="121">
        <v>3</v>
      </c>
      <c r="L28" s="121">
        <v>1</v>
      </c>
      <c r="M28" s="120">
        <v>4</v>
      </c>
      <c r="N28" s="121">
        <v>46</v>
      </c>
      <c r="O28" s="122" t="s">
        <v>2</v>
      </c>
      <c r="P28" s="120">
        <v>50</v>
      </c>
      <c r="Q28" s="123">
        <v>7</v>
      </c>
      <c r="R28" s="124" t="s">
        <v>3</v>
      </c>
    </row>
    <row r="29" spans="1:18" ht="13.8" thickTop="1" x14ac:dyDescent="0.25">
      <c r="A29" s="131"/>
      <c r="B29" s="131"/>
      <c r="C29" s="131"/>
      <c r="D29" s="132"/>
      <c r="E29" s="131"/>
      <c r="F29" s="132"/>
      <c r="H29" s="118">
        <v>8</v>
      </c>
      <c r="I29" s="144" t="s">
        <v>42</v>
      </c>
      <c r="J29" s="145">
        <v>7</v>
      </c>
      <c r="K29" s="121">
        <v>3</v>
      </c>
      <c r="L29" s="121">
        <v>1</v>
      </c>
      <c r="M29" s="120">
        <v>3</v>
      </c>
      <c r="N29" s="121">
        <v>42</v>
      </c>
      <c r="O29" s="122" t="s">
        <v>2</v>
      </c>
      <c r="P29" s="120">
        <v>42</v>
      </c>
      <c r="Q29" s="123">
        <v>7</v>
      </c>
      <c r="R29" s="124" t="s">
        <v>3</v>
      </c>
    </row>
    <row r="30" spans="1:18" x14ac:dyDescent="0.25">
      <c r="A30" s="133"/>
      <c r="B30" s="133"/>
      <c r="C30" s="133"/>
      <c r="D30" s="133"/>
      <c r="E30" s="133"/>
      <c r="F30" s="133"/>
      <c r="H30" s="118">
        <v>9</v>
      </c>
      <c r="I30" s="144" t="s">
        <v>30</v>
      </c>
      <c r="J30" s="145">
        <v>7</v>
      </c>
      <c r="K30" s="121">
        <v>2</v>
      </c>
      <c r="L30" s="121">
        <v>3</v>
      </c>
      <c r="M30" s="120">
        <v>2</v>
      </c>
      <c r="N30" s="121">
        <v>43</v>
      </c>
      <c r="O30" s="122" t="s">
        <v>2</v>
      </c>
      <c r="P30" s="120">
        <v>41</v>
      </c>
      <c r="Q30" s="123">
        <v>7</v>
      </c>
      <c r="R30" s="124" t="s">
        <v>3</v>
      </c>
    </row>
    <row r="31" spans="1:18" x14ac:dyDescent="0.25">
      <c r="A31" s="133"/>
      <c r="B31" s="133"/>
      <c r="C31" s="133"/>
      <c r="D31" s="133"/>
      <c r="E31" s="133"/>
      <c r="F31" s="133"/>
      <c r="H31" s="118">
        <v>10</v>
      </c>
      <c r="I31" s="144" t="s">
        <v>34</v>
      </c>
      <c r="J31" s="145">
        <v>7</v>
      </c>
      <c r="K31" s="121">
        <v>2</v>
      </c>
      <c r="L31" s="121">
        <v>2</v>
      </c>
      <c r="M31" s="120">
        <v>3</v>
      </c>
      <c r="N31" s="121">
        <v>36</v>
      </c>
      <c r="O31" s="122" t="s">
        <v>2</v>
      </c>
      <c r="P31" s="120">
        <v>48</v>
      </c>
      <c r="Q31" s="123">
        <v>6</v>
      </c>
      <c r="R31" s="124" t="s">
        <v>3</v>
      </c>
    </row>
    <row r="32" spans="1:18" x14ac:dyDescent="0.25">
      <c r="A32" s="133"/>
      <c r="B32" s="133"/>
      <c r="C32" s="133"/>
      <c r="D32" s="133"/>
      <c r="E32" s="133"/>
      <c r="F32" s="133"/>
      <c r="H32" s="118">
        <v>11</v>
      </c>
      <c r="I32" s="144" t="s">
        <v>8</v>
      </c>
      <c r="J32" s="145">
        <v>8</v>
      </c>
      <c r="K32" s="121">
        <v>1</v>
      </c>
      <c r="L32" s="121">
        <v>4</v>
      </c>
      <c r="M32" s="120">
        <v>3</v>
      </c>
      <c r="N32" s="121">
        <v>46</v>
      </c>
      <c r="O32" s="122" t="s">
        <v>2</v>
      </c>
      <c r="P32" s="120">
        <v>50</v>
      </c>
      <c r="Q32" s="123">
        <v>6</v>
      </c>
      <c r="R32" s="134" t="s">
        <v>3</v>
      </c>
    </row>
    <row r="33" spans="1:29" x14ac:dyDescent="0.25">
      <c r="A33" s="133"/>
      <c r="B33" s="133"/>
      <c r="C33" s="133"/>
      <c r="D33" s="133"/>
      <c r="E33" s="133"/>
      <c r="F33" s="133"/>
      <c r="H33" s="118">
        <v>12</v>
      </c>
      <c r="I33" s="144" t="s">
        <v>87</v>
      </c>
      <c r="J33" s="145">
        <v>7</v>
      </c>
      <c r="K33" s="121">
        <v>0</v>
      </c>
      <c r="L33" s="121">
        <v>1</v>
      </c>
      <c r="M33" s="120">
        <v>6</v>
      </c>
      <c r="N33" s="121">
        <v>23</v>
      </c>
      <c r="O33" s="122" t="s">
        <v>2</v>
      </c>
      <c r="P33" s="120">
        <v>61</v>
      </c>
      <c r="Q33" s="123">
        <v>1</v>
      </c>
      <c r="R33" s="134" t="s">
        <v>3</v>
      </c>
    </row>
    <row r="34" spans="1:29" ht="13.8" thickBot="1" x14ac:dyDescent="0.3">
      <c r="A34" s="133"/>
      <c r="B34" s="133"/>
      <c r="C34" s="133"/>
      <c r="D34" s="133"/>
      <c r="E34" s="133"/>
      <c r="F34" s="133"/>
      <c r="H34" s="146">
        <v>13</v>
      </c>
      <c r="I34" s="147" t="s">
        <v>50</v>
      </c>
      <c r="J34" s="148">
        <v>7</v>
      </c>
      <c r="K34" s="139">
        <v>0</v>
      </c>
      <c r="L34" s="139">
        <v>0</v>
      </c>
      <c r="M34" s="138">
        <v>7</v>
      </c>
      <c r="N34" s="139">
        <v>32</v>
      </c>
      <c r="O34" s="140" t="s">
        <v>2</v>
      </c>
      <c r="P34" s="138">
        <v>52</v>
      </c>
      <c r="Q34" s="141">
        <v>0</v>
      </c>
      <c r="R34" s="149" t="s">
        <v>3</v>
      </c>
    </row>
    <row r="35" spans="1:29" ht="13.8" thickTop="1" x14ac:dyDescent="0.25">
      <c r="A35" s="133"/>
      <c r="B35" s="133"/>
      <c r="C35" s="133"/>
      <c r="D35" s="133"/>
      <c r="E35" s="133"/>
      <c r="F35" s="133"/>
      <c r="H35" s="122"/>
      <c r="I35" s="136"/>
      <c r="J35" s="121">
        <v>134</v>
      </c>
      <c r="K35" s="121">
        <v>58</v>
      </c>
      <c r="L35" s="121">
        <v>58</v>
      </c>
      <c r="M35" s="121">
        <v>614</v>
      </c>
      <c r="N35" s="121">
        <v>576</v>
      </c>
      <c r="O35" s="121">
        <v>576</v>
      </c>
      <c r="P35" s="121">
        <v>672</v>
      </c>
      <c r="Q35" s="123">
        <v>96</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133"/>
      <c r="B38" s="133"/>
      <c r="C38" s="133"/>
      <c r="D38" s="133"/>
      <c r="E38" s="133"/>
      <c r="F38" s="133"/>
      <c r="H38" s="100" t="s">
        <v>6</v>
      </c>
      <c r="I38" s="101"/>
      <c r="J38" s="102" t="s">
        <v>77</v>
      </c>
      <c r="K38" s="102" t="s">
        <v>74</v>
      </c>
      <c r="L38" s="102" t="s">
        <v>75</v>
      </c>
      <c r="M38" s="102" t="s">
        <v>76</v>
      </c>
      <c r="N38" s="102" t="s">
        <v>78</v>
      </c>
      <c r="O38" s="102">
        <v>0</v>
      </c>
      <c r="P38" s="102" t="s">
        <v>79</v>
      </c>
      <c r="Q38" s="279" t="s">
        <v>80</v>
      </c>
      <c r="R38" s="280"/>
      <c r="U38" s="150"/>
      <c r="V38" s="121"/>
      <c r="W38" s="121"/>
      <c r="X38" s="121"/>
      <c r="Y38" s="121"/>
      <c r="Z38" s="121"/>
      <c r="AA38" s="121"/>
      <c r="AB38" s="121"/>
      <c r="AC38" s="123"/>
    </row>
    <row r="39" spans="1:29" ht="14.4" thickTop="1" thickBot="1" x14ac:dyDescent="0.3">
      <c r="A39" s="196" t="s">
        <v>21</v>
      </c>
      <c r="B39" s="197" t="s">
        <v>2</v>
      </c>
      <c r="C39" s="197" t="s">
        <v>46</v>
      </c>
      <c r="D39" s="198">
        <v>4</v>
      </c>
      <c r="E39" s="199" t="s">
        <v>2</v>
      </c>
      <c r="F39" s="200">
        <v>8</v>
      </c>
      <c r="G39" s="178" t="s">
        <v>81</v>
      </c>
      <c r="H39" s="108">
        <v>1</v>
      </c>
      <c r="I39" s="166" t="s">
        <v>9</v>
      </c>
      <c r="J39" s="110">
        <v>7</v>
      </c>
      <c r="K39" s="111">
        <v>5</v>
      </c>
      <c r="L39" s="111">
        <v>1</v>
      </c>
      <c r="M39" s="110">
        <v>1</v>
      </c>
      <c r="N39" s="111">
        <v>52</v>
      </c>
      <c r="O39" s="112" t="s">
        <v>2</v>
      </c>
      <c r="P39" s="110">
        <v>32</v>
      </c>
      <c r="Q39" s="113">
        <v>11</v>
      </c>
      <c r="R39" s="114" t="s">
        <v>3</v>
      </c>
    </row>
    <row r="40" spans="1:29" ht="13.8" thickTop="1" x14ac:dyDescent="0.25">
      <c r="A40" s="201"/>
      <c r="B40" s="201"/>
      <c r="C40" s="201"/>
      <c r="D40" s="201"/>
      <c r="E40" s="201"/>
      <c r="F40" s="201"/>
      <c r="H40" s="118">
        <v>2</v>
      </c>
      <c r="I40" s="144" t="s">
        <v>36</v>
      </c>
      <c r="J40" s="145">
        <v>7</v>
      </c>
      <c r="K40" s="151">
        <v>4</v>
      </c>
      <c r="L40" s="121">
        <v>3</v>
      </c>
      <c r="M40" s="120">
        <v>0</v>
      </c>
      <c r="N40" s="151">
        <v>48</v>
      </c>
      <c r="O40" s="122" t="s">
        <v>2</v>
      </c>
      <c r="P40" s="120">
        <v>36</v>
      </c>
      <c r="Q40" s="152">
        <v>11</v>
      </c>
      <c r="R40" s="124" t="s">
        <v>3</v>
      </c>
    </row>
    <row r="41" spans="1:29" x14ac:dyDescent="0.25">
      <c r="A41" s="201" t="s">
        <v>126</v>
      </c>
      <c r="B41" s="201"/>
      <c r="C41" s="201"/>
      <c r="D41" s="201"/>
      <c r="E41" s="201"/>
      <c r="F41" s="201"/>
      <c r="H41" s="118">
        <v>3</v>
      </c>
      <c r="I41" s="144" t="s">
        <v>29</v>
      </c>
      <c r="J41" s="145">
        <v>7</v>
      </c>
      <c r="K41" s="151">
        <v>4</v>
      </c>
      <c r="L41" s="121">
        <v>2</v>
      </c>
      <c r="M41" s="120">
        <v>1</v>
      </c>
      <c r="N41" s="151">
        <v>53</v>
      </c>
      <c r="O41" s="122" t="s">
        <v>2</v>
      </c>
      <c r="P41" s="120">
        <v>31</v>
      </c>
      <c r="Q41" s="152">
        <v>10</v>
      </c>
      <c r="R41" s="124" t="s">
        <v>3</v>
      </c>
    </row>
    <row r="42" spans="1:29" x14ac:dyDescent="0.25">
      <c r="A42" s="201" t="s">
        <v>123</v>
      </c>
      <c r="B42" s="201"/>
      <c r="C42" s="201"/>
      <c r="D42" s="201"/>
      <c r="E42" s="201"/>
      <c r="F42" s="201"/>
      <c r="H42" s="118">
        <v>4</v>
      </c>
      <c r="I42" s="153" t="s">
        <v>63</v>
      </c>
      <c r="J42" s="145">
        <v>7</v>
      </c>
      <c r="K42" s="151">
        <v>3</v>
      </c>
      <c r="L42" s="121">
        <v>3</v>
      </c>
      <c r="M42" s="120">
        <v>1</v>
      </c>
      <c r="N42" s="151">
        <v>43</v>
      </c>
      <c r="O42" s="122" t="s">
        <v>2</v>
      </c>
      <c r="P42" s="120">
        <v>41</v>
      </c>
      <c r="Q42" s="152">
        <v>9</v>
      </c>
      <c r="R42" s="124" t="s">
        <v>3</v>
      </c>
    </row>
    <row r="43" spans="1:29" x14ac:dyDescent="0.25">
      <c r="A43" s="201" t="s">
        <v>124</v>
      </c>
      <c r="B43" s="201"/>
      <c r="C43" s="201"/>
      <c r="D43" s="201"/>
      <c r="E43" s="201"/>
      <c r="F43" s="201"/>
      <c r="H43" s="118">
        <v>5</v>
      </c>
      <c r="I43" s="144" t="s">
        <v>22</v>
      </c>
      <c r="J43" s="145">
        <v>7</v>
      </c>
      <c r="K43" s="151">
        <v>4</v>
      </c>
      <c r="L43" s="121">
        <v>0</v>
      </c>
      <c r="M43" s="120">
        <v>3</v>
      </c>
      <c r="N43" s="151">
        <v>44</v>
      </c>
      <c r="O43" s="122" t="s">
        <v>2</v>
      </c>
      <c r="P43" s="120">
        <v>40</v>
      </c>
      <c r="Q43" s="152">
        <v>8</v>
      </c>
      <c r="R43" s="124" t="s">
        <v>3</v>
      </c>
    </row>
    <row r="44" spans="1:29" x14ac:dyDescent="0.25">
      <c r="A44" s="133"/>
      <c r="B44" s="133"/>
      <c r="C44" s="133"/>
      <c r="D44" s="133"/>
      <c r="E44" s="133"/>
      <c r="F44" s="133"/>
      <c r="H44" s="118">
        <v>6</v>
      </c>
      <c r="I44" s="153" t="s">
        <v>88</v>
      </c>
      <c r="J44" s="145">
        <v>7</v>
      </c>
      <c r="K44" s="151">
        <v>3</v>
      </c>
      <c r="L44" s="121">
        <v>2</v>
      </c>
      <c r="M44" s="120">
        <v>2</v>
      </c>
      <c r="N44" s="151">
        <v>47</v>
      </c>
      <c r="O44" s="122" t="s">
        <v>2</v>
      </c>
      <c r="P44" s="120">
        <v>37</v>
      </c>
      <c r="Q44" s="152">
        <v>8</v>
      </c>
      <c r="R44" s="124" t="s">
        <v>3</v>
      </c>
    </row>
    <row r="45" spans="1:29" x14ac:dyDescent="0.25">
      <c r="A45" s="133"/>
      <c r="B45" s="133"/>
      <c r="C45" s="133"/>
      <c r="D45" s="133"/>
      <c r="E45" s="133"/>
      <c r="F45" s="133"/>
      <c r="H45" s="118">
        <v>7</v>
      </c>
      <c r="I45" s="153" t="s">
        <v>21</v>
      </c>
      <c r="J45" s="145">
        <v>7</v>
      </c>
      <c r="K45" s="151">
        <v>0</v>
      </c>
      <c r="L45" s="121">
        <v>6</v>
      </c>
      <c r="M45" s="120">
        <v>1</v>
      </c>
      <c r="N45" s="151">
        <v>40</v>
      </c>
      <c r="O45" s="122" t="s">
        <v>2</v>
      </c>
      <c r="P45" s="120">
        <v>44</v>
      </c>
      <c r="Q45" s="152">
        <v>6</v>
      </c>
      <c r="R45" s="124" t="s">
        <v>3</v>
      </c>
    </row>
    <row r="46" spans="1:29" x14ac:dyDescent="0.25">
      <c r="A46" s="133"/>
      <c r="B46" s="133"/>
      <c r="C46" s="133"/>
      <c r="D46" s="133"/>
      <c r="E46" s="133"/>
      <c r="F46" s="133"/>
      <c r="H46" s="118">
        <v>8</v>
      </c>
      <c r="I46" s="144" t="s">
        <v>89</v>
      </c>
      <c r="J46" s="145">
        <v>7</v>
      </c>
      <c r="K46" s="151">
        <v>1</v>
      </c>
      <c r="L46" s="121">
        <v>3</v>
      </c>
      <c r="M46" s="120">
        <v>3</v>
      </c>
      <c r="N46" s="151">
        <v>38</v>
      </c>
      <c r="O46" s="122" t="s">
        <v>2</v>
      </c>
      <c r="P46" s="120">
        <v>46</v>
      </c>
      <c r="Q46" s="152">
        <v>5</v>
      </c>
      <c r="R46" s="124" t="s">
        <v>3</v>
      </c>
    </row>
    <row r="47" spans="1:29" x14ac:dyDescent="0.25">
      <c r="A47" s="133"/>
      <c r="B47" s="133"/>
      <c r="C47" s="133"/>
      <c r="D47" s="133"/>
      <c r="E47" s="133"/>
      <c r="F47" s="133"/>
      <c r="H47" s="118">
        <v>9</v>
      </c>
      <c r="I47" s="153" t="s">
        <v>45</v>
      </c>
      <c r="J47" s="145">
        <v>7</v>
      </c>
      <c r="K47" s="151">
        <v>1</v>
      </c>
      <c r="L47" s="121">
        <v>3</v>
      </c>
      <c r="M47" s="120">
        <v>3</v>
      </c>
      <c r="N47" s="151">
        <v>33</v>
      </c>
      <c r="O47" s="122" t="s">
        <v>2</v>
      </c>
      <c r="P47" s="120">
        <v>51</v>
      </c>
      <c r="Q47" s="152">
        <v>5</v>
      </c>
      <c r="R47" s="124" t="s">
        <v>3</v>
      </c>
    </row>
    <row r="48" spans="1:29" x14ac:dyDescent="0.25">
      <c r="A48" s="133"/>
      <c r="B48" s="133"/>
      <c r="C48" s="133"/>
      <c r="D48" s="133"/>
      <c r="E48" s="133"/>
      <c r="F48" s="133"/>
      <c r="H48" s="118">
        <v>10</v>
      </c>
      <c r="I48" s="144" t="s">
        <v>44</v>
      </c>
      <c r="J48" s="145">
        <v>7</v>
      </c>
      <c r="K48" s="151">
        <v>1</v>
      </c>
      <c r="L48" s="121">
        <v>2</v>
      </c>
      <c r="M48" s="120">
        <v>4</v>
      </c>
      <c r="N48" s="151">
        <v>33</v>
      </c>
      <c r="O48" s="122" t="s">
        <v>2</v>
      </c>
      <c r="P48" s="120">
        <v>51</v>
      </c>
      <c r="Q48" s="152">
        <v>4</v>
      </c>
      <c r="R48" s="124" t="s">
        <v>3</v>
      </c>
    </row>
    <row r="49" spans="1:18" x14ac:dyDescent="0.25">
      <c r="A49" s="133"/>
      <c r="B49" s="133"/>
      <c r="C49" s="133"/>
      <c r="D49" s="133"/>
      <c r="E49" s="133"/>
      <c r="F49" s="133"/>
      <c r="H49" s="118">
        <v>11</v>
      </c>
      <c r="I49" s="144" t="s">
        <v>28</v>
      </c>
      <c r="J49" s="145">
        <v>7</v>
      </c>
      <c r="K49" s="151">
        <v>0</v>
      </c>
      <c r="L49" s="121">
        <v>4</v>
      </c>
      <c r="M49" s="120">
        <v>3</v>
      </c>
      <c r="N49" s="151">
        <v>39</v>
      </c>
      <c r="O49" s="122" t="s">
        <v>2</v>
      </c>
      <c r="P49" s="120">
        <v>45</v>
      </c>
      <c r="Q49" s="152">
        <v>4</v>
      </c>
      <c r="R49" s="124" t="s">
        <v>3</v>
      </c>
    </row>
    <row r="50" spans="1:18" ht="13.8" thickBot="1" x14ac:dyDescent="0.3">
      <c r="A50" s="133"/>
      <c r="B50" s="133"/>
      <c r="C50" s="133"/>
      <c r="D50" s="133"/>
      <c r="E50" s="133"/>
      <c r="F50" s="133"/>
      <c r="H50" s="146">
        <v>12</v>
      </c>
      <c r="I50" s="147" t="s">
        <v>46</v>
      </c>
      <c r="J50" s="148">
        <v>7</v>
      </c>
      <c r="K50" s="154">
        <v>0</v>
      </c>
      <c r="L50" s="139">
        <v>3</v>
      </c>
      <c r="M50" s="138">
        <v>4</v>
      </c>
      <c r="N50" s="154">
        <v>34</v>
      </c>
      <c r="O50" s="140" t="s">
        <v>2</v>
      </c>
      <c r="P50" s="138">
        <v>50</v>
      </c>
      <c r="Q50" s="155">
        <v>3</v>
      </c>
      <c r="R50" s="142" t="s">
        <v>3</v>
      </c>
    </row>
    <row r="51" spans="1:18" ht="13.8" thickTop="1" x14ac:dyDescent="0.25">
      <c r="A51" s="133"/>
      <c r="B51" s="133"/>
      <c r="C51" s="133"/>
      <c r="D51" s="133"/>
      <c r="E51" s="133"/>
      <c r="F51" s="133"/>
      <c r="J51" s="156">
        <v>84</v>
      </c>
      <c r="K51" s="156">
        <v>26</v>
      </c>
      <c r="L51" s="156">
        <v>32</v>
      </c>
      <c r="M51" s="156">
        <v>26</v>
      </c>
      <c r="N51" s="156">
        <v>504</v>
      </c>
      <c r="O51" s="156">
        <v>0</v>
      </c>
      <c r="P51" s="156">
        <v>504</v>
      </c>
      <c r="Q51" s="157">
        <v>84</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B54" s="133"/>
      <c r="C54" s="133"/>
      <c r="D54" s="133"/>
      <c r="E54" s="133"/>
      <c r="F54" s="133"/>
      <c r="H54" s="100" t="s">
        <v>40</v>
      </c>
      <c r="I54" s="101"/>
      <c r="J54" s="102" t="s">
        <v>77</v>
      </c>
      <c r="K54" s="102" t="s">
        <v>74</v>
      </c>
      <c r="L54" s="102" t="s">
        <v>75</v>
      </c>
      <c r="M54" s="102" t="s">
        <v>76</v>
      </c>
      <c r="N54" s="102" t="s">
        <v>78</v>
      </c>
      <c r="O54" s="102">
        <v>0</v>
      </c>
      <c r="P54" s="102" t="s">
        <v>79</v>
      </c>
      <c r="Q54" s="279" t="s">
        <v>80</v>
      </c>
      <c r="R54" s="280"/>
    </row>
    <row r="55" spans="1:18" ht="14.4" thickTop="1" thickBot="1" x14ac:dyDescent="0.3">
      <c r="A55" s="196" t="s">
        <v>35</v>
      </c>
      <c r="B55" s="197" t="s">
        <v>2</v>
      </c>
      <c r="C55" s="197" t="s">
        <v>26</v>
      </c>
      <c r="D55" s="198">
        <v>5</v>
      </c>
      <c r="E55" s="199" t="s">
        <v>2</v>
      </c>
      <c r="F55" s="200">
        <v>7</v>
      </c>
      <c r="G55" s="178" t="s">
        <v>81</v>
      </c>
      <c r="H55" s="108">
        <v>1</v>
      </c>
      <c r="I55" s="176" t="s">
        <v>90</v>
      </c>
      <c r="J55" s="110">
        <v>7</v>
      </c>
      <c r="K55" s="111">
        <v>6</v>
      </c>
      <c r="L55" s="111">
        <v>0</v>
      </c>
      <c r="M55" s="110">
        <v>1</v>
      </c>
      <c r="N55" s="111">
        <v>62</v>
      </c>
      <c r="O55" s="112" t="s">
        <v>2</v>
      </c>
      <c r="P55" s="110">
        <v>22</v>
      </c>
      <c r="Q55" s="113">
        <v>12</v>
      </c>
      <c r="R55" s="114" t="s">
        <v>3</v>
      </c>
    </row>
    <row r="56" spans="1:18" ht="13.8" thickTop="1" x14ac:dyDescent="0.25">
      <c r="A56" s="201"/>
      <c r="B56" s="201"/>
      <c r="C56" s="201"/>
      <c r="D56" s="201"/>
      <c r="E56" s="201"/>
      <c r="F56" s="201"/>
      <c r="H56" s="118">
        <v>2</v>
      </c>
      <c r="I56" s="134" t="s">
        <v>92</v>
      </c>
      <c r="J56" s="120">
        <v>7</v>
      </c>
      <c r="K56" s="121">
        <v>6</v>
      </c>
      <c r="L56" s="121">
        <v>0</v>
      </c>
      <c r="M56" s="120">
        <v>1</v>
      </c>
      <c r="N56" s="121">
        <v>52</v>
      </c>
      <c r="O56" s="121" t="s">
        <v>2</v>
      </c>
      <c r="P56" s="120">
        <v>32</v>
      </c>
      <c r="Q56" s="123">
        <v>12</v>
      </c>
      <c r="R56" s="124" t="s">
        <v>3</v>
      </c>
    </row>
    <row r="57" spans="1:18" x14ac:dyDescent="0.25">
      <c r="A57" s="201" t="s">
        <v>127</v>
      </c>
      <c r="B57" s="201"/>
      <c r="C57" s="201"/>
      <c r="D57" s="201"/>
      <c r="E57" s="201"/>
      <c r="F57" s="201"/>
      <c r="H57" s="118">
        <v>3</v>
      </c>
      <c r="I57" s="134" t="s">
        <v>27</v>
      </c>
      <c r="J57" s="120">
        <v>7</v>
      </c>
      <c r="K57" s="121">
        <v>6</v>
      </c>
      <c r="L57" s="121">
        <v>0</v>
      </c>
      <c r="M57" s="120">
        <v>1</v>
      </c>
      <c r="N57" s="121">
        <v>50</v>
      </c>
      <c r="O57" s="121" t="s">
        <v>2</v>
      </c>
      <c r="P57" s="120">
        <v>34</v>
      </c>
      <c r="Q57" s="123">
        <v>12</v>
      </c>
      <c r="R57" s="124" t="s">
        <v>3</v>
      </c>
    </row>
    <row r="58" spans="1:18" x14ac:dyDescent="0.25">
      <c r="A58" s="201" t="s">
        <v>123</v>
      </c>
      <c r="B58" s="201"/>
      <c r="C58" s="201"/>
      <c r="D58" s="201"/>
      <c r="E58" s="201"/>
      <c r="F58" s="201"/>
      <c r="H58" s="118">
        <v>4</v>
      </c>
      <c r="I58" s="134" t="s">
        <v>7</v>
      </c>
      <c r="J58" s="120">
        <v>7</v>
      </c>
      <c r="K58" s="121">
        <v>4</v>
      </c>
      <c r="L58" s="121">
        <v>1</v>
      </c>
      <c r="M58" s="120">
        <v>2</v>
      </c>
      <c r="N58" s="121">
        <v>46</v>
      </c>
      <c r="O58" s="121" t="s">
        <v>2</v>
      </c>
      <c r="P58" s="120">
        <v>38</v>
      </c>
      <c r="Q58" s="123">
        <v>9</v>
      </c>
      <c r="R58" s="124" t="s">
        <v>3</v>
      </c>
    </row>
    <row r="59" spans="1:18" x14ac:dyDescent="0.25">
      <c r="A59" s="201" t="s">
        <v>124</v>
      </c>
      <c r="B59" s="201"/>
      <c r="C59" s="201"/>
      <c r="D59" s="201"/>
      <c r="E59" s="201"/>
      <c r="F59" s="201"/>
      <c r="H59" s="118">
        <v>5</v>
      </c>
      <c r="I59" s="158" t="s">
        <v>26</v>
      </c>
      <c r="J59" s="120">
        <v>7</v>
      </c>
      <c r="K59" s="121">
        <v>3</v>
      </c>
      <c r="L59" s="121">
        <v>2</v>
      </c>
      <c r="M59" s="120">
        <v>2</v>
      </c>
      <c r="N59" s="121">
        <v>46</v>
      </c>
      <c r="O59" s="121" t="s">
        <v>2</v>
      </c>
      <c r="P59" s="120">
        <v>38</v>
      </c>
      <c r="Q59" s="123">
        <v>8</v>
      </c>
      <c r="R59" s="124" t="s">
        <v>3</v>
      </c>
    </row>
    <row r="60" spans="1:18" x14ac:dyDescent="0.25">
      <c r="A60" s="133"/>
      <c r="B60" s="133"/>
      <c r="C60" s="133"/>
      <c r="D60" s="133"/>
      <c r="E60" s="133"/>
      <c r="F60" s="133"/>
      <c r="H60" s="118">
        <v>6</v>
      </c>
      <c r="I60" s="134" t="s">
        <v>10</v>
      </c>
      <c r="J60" s="120">
        <v>7</v>
      </c>
      <c r="K60" s="121">
        <v>3</v>
      </c>
      <c r="L60" s="121">
        <v>1</v>
      </c>
      <c r="M60" s="120">
        <v>3</v>
      </c>
      <c r="N60" s="121">
        <v>42</v>
      </c>
      <c r="O60" s="121" t="s">
        <v>2</v>
      </c>
      <c r="P60" s="120">
        <v>42</v>
      </c>
      <c r="Q60" s="123">
        <v>7</v>
      </c>
      <c r="R60" s="124" t="s">
        <v>3</v>
      </c>
    </row>
    <row r="61" spans="1:18" x14ac:dyDescent="0.25">
      <c r="A61" s="131"/>
      <c r="B61" s="131"/>
      <c r="C61" s="131"/>
      <c r="D61" s="132"/>
      <c r="E61" s="131"/>
      <c r="F61" s="132"/>
      <c r="H61" s="118">
        <v>7</v>
      </c>
      <c r="I61" s="134" t="s">
        <v>48</v>
      </c>
      <c r="J61" s="120">
        <v>7</v>
      </c>
      <c r="K61" s="121">
        <v>3</v>
      </c>
      <c r="L61" s="121">
        <v>0</v>
      </c>
      <c r="M61" s="120">
        <v>4</v>
      </c>
      <c r="N61" s="121">
        <v>42</v>
      </c>
      <c r="O61" s="121" t="s">
        <v>2</v>
      </c>
      <c r="P61" s="120">
        <v>42</v>
      </c>
      <c r="Q61" s="123">
        <v>6</v>
      </c>
      <c r="R61" s="124" t="s">
        <v>3</v>
      </c>
    </row>
    <row r="62" spans="1:18" x14ac:dyDescent="0.25">
      <c r="A62" s="133"/>
      <c r="B62" s="133"/>
      <c r="C62" s="133"/>
      <c r="D62" s="133"/>
      <c r="E62" s="133"/>
      <c r="F62" s="133"/>
      <c r="H62" s="118">
        <v>8</v>
      </c>
      <c r="I62" s="158" t="s">
        <v>68</v>
      </c>
      <c r="J62" s="120">
        <v>7</v>
      </c>
      <c r="K62" s="121">
        <v>2</v>
      </c>
      <c r="L62" s="121">
        <v>2</v>
      </c>
      <c r="M62" s="120">
        <v>3</v>
      </c>
      <c r="N62" s="121">
        <v>42</v>
      </c>
      <c r="O62" s="121" t="s">
        <v>2</v>
      </c>
      <c r="P62" s="120">
        <v>42</v>
      </c>
      <c r="Q62" s="123">
        <v>6</v>
      </c>
      <c r="R62" s="124" t="s">
        <v>3</v>
      </c>
    </row>
    <row r="63" spans="1:18" x14ac:dyDescent="0.25">
      <c r="A63" s="133"/>
      <c r="B63" s="133"/>
      <c r="C63" s="133"/>
      <c r="D63" s="133"/>
      <c r="E63" s="133"/>
      <c r="F63" s="133"/>
      <c r="H63" s="118">
        <v>9</v>
      </c>
      <c r="I63" s="134" t="s">
        <v>49</v>
      </c>
      <c r="J63" s="120">
        <v>7</v>
      </c>
      <c r="K63" s="121">
        <v>2</v>
      </c>
      <c r="L63" s="121">
        <v>1</v>
      </c>
      <c r="M63" s="120">
        <v>4</v>
      </c>
      <c r="N63" s="121">
        <v>36</v>
      </c>
      <c r="O63" s="121" t="s">
        <v>2</v>
      </c>
      <c r="P63" s="120">
        <v>48</v>
      </c>
      <c r="Q63" s="123">
        <v>5</v>
      </c>
      <c r="R63" s="124" t="s">
        <v>3</v>
      </c>
    </row>
    <row r="64" spans="1:18" x14ac:dyDescent="0.25">
      <c r="A64" s="93"/>
      <c r="B64" s="133"/>
      <c r="C64" s="133"/>
      <c r="D64" s="133"/>
      <c r="E64" s="133"/>
      <c r="F64" s="133"/>
      <c r="H64" s="118">
        <v>10</v>
      </c>
      <c r="I64" s="134" t="s">
        <v>47</v>
      </c>
      <c r="J64" s="120">
        <v>7</v>
      </c>
      <c r="K64" s="121">
        <v>2</v>
      </c>
      <c r="L64" s="121">
        <v>0</v>
      </c>
      <c r="M64" s="120">
        <v>5</v>
      </c>
      <c r="N64" s="121">
        <v>31</v>
      </c>
      <c r="O64" s="121" t="s">
        <v>2</v>
      </c>
      <c r="P64" s="120">
        <v>53</v>
      </c>
      <c r="Q64" s="123">
        <v>4</v>
      </c>
      <c r="R64" s="124" t="s">
        <v>3</v>
      </c>
    </row>
    <row r="65" spans="1:23" x14ac:dyDescent="0.25">
      <c r="A65" s="133"/>
      <c r="B65" s="133"/>
      <c r="C65" s="133"/>
      <c r="D65" s="133"/>
      <c r="E65" s="133"/>
      <c r="F65" s="133"/>
      <c r="H65" s="118">
        <v>11</v>
      </c>
      <c r="I65" s="134" t="s">
        <v>35</v>
      </c>
      <c r="J65" s="120">
        <v>7</v>
      </c>
      <c r="K65" s="121">
        <v>0</v>
      </c>
      <c r="L65" s="121">
        <v>2</v>
      </c>
      <c r="M65" s="120">
        <v>5</v>
      </c>
      <c r="N65" s="121">
        <v>35</v>
      </c>
      <c r="O65" s="121" t="s">
        <v>2</v>
      </c>
      <c r="P65" s="120">
        <v>49</v>
      </c>
      <c r="Q65" s="123">
        <v>2</v>
      </c>
      <c r="R65" s="124" t="s">
        <v>3</v>
      </c>
    </row>
    <row r="66" spans="1:23" ht="13.8" thickBot="1" x14ac:dyDescent="0.3">
      <c r="A66" s="133"/>
      <c r="B66" s="133"/>
      <c r="C66" s="133"/>
      <c r="D66" s="133"/>
      <c r="E66" s="133"/>
      <c r="F66" s="133"/>
      <c r="H66" s="146">
        <v>12</v>
      </c>
      <c r="I66" s="149" t="s">
        <v>91</v>
      </c>
      <c r="J66" s="138">
        <v>7</v>
      </c>
      <c r="K66" s="139">
        <v>0</v>
      </c>
      <c r="L66" s="139">
        <v>1</v>
      </c>
      <c r="M66" s="138">
        <v>6</v>
      </c>
      <c r="N66" s="139">
        <v>20</v>
      </c>
      <c r="O66" s="139" t="s">
        <v>2</v>
      </c>
      <c r="P66" s="138">
        <v>64</v>
      </c>
      <c r="Q66" s="141">
        <v>1</v>
      </c>
      <c r="R66" s="142" t="s">
        <v>3</v>
      </c>
      <c r="V66" s="136"/>
    </row>
    <row r="67" spans="1:23" ht="13.8" thickTop="1" x14ac:dyDescent="0.25">
      <c r="A67" s="133"/>
      <c r="B67" s="133"/>
      <c r="C67" s="133"/>
      <c r="D67" s="133"/>
      <c r="E67" s="133"/>
      <c r="F67" s="133"/>
      <c r="J67" s="156">
        <v>84</v>
      </c>
      <c r="K67" s="156">
        <v>37</v>
      </c>
      <c r="L67" s="156">
        <v>10</v>
      </c>
      <c r="M67" s="156">
        <v>37</v>
      </c>
      <c r="N67" s="156">
        <v>504</v>
      </c>
      <c r="O67" s="156">
        <v>0</v>
      </c>
      <c r="P67" s="156">
        <v>504</v>
      </c>
      <c r="Q67" s="157">
        <v>84</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23622047244094491" right="0.23622047244094491" top="0.19685039370078741" bottom="0.35433070866141736" header="0.31496062992125984" footer="0.31496062992125984"/>
  <pageSetup paperSize="9" scale="83" orientation="portrait" horizontalDpi="4294967293"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10</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42699</v>
      </c>
    </row>
    <row r="4" spans="1:29" ht="14.4" thickTop="1" thickBot="1" x14ac:dyDescent="0.3">
      <c r="A4" s="95" t="s">
        <v>56</v>
      </c>
      <c r="B4" s="96">
        <v>0</v>
      </c>
      <c r="C4" s="177" t="s">
        <v>105</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32</v>
      </c>
      <c r="B5" s="104" t="s">
        <v>2</v>
      </c>
      <c r="C5" s="104" t="s">
        <v>17</v>
      </c>
      <c r="D5" s="105">
        <v>9</v>
      </c>
      <c r="E5" s="106" t="s">
        <v>2</v>
      </c>
      <c r="F5" s="107">
        <v>3</v>
      </c>
      <c r="G5" s="178"/>
      <c r="H5" s="108">
        <v>1</v>
      </c>
      <c r="I5" s="109" t="s">
        <v>19</v>
      </c>
      <c r="J5" s="110">
        <v>8</v>
      </c>
      <c r="K5" s="111">
        <v>8</v>
      </c>
      <c r="L5" s="111">
        <v>0</v>
      </c>
      <c r="M5" s="110">
        <v>0</v>
      </c>
      <c r="N5" s="111">
        <v>70</v>
      </c>
      <c r="O5" s="112" t="s">
        <v>2</v>
      </c>
      <c r="P5" s="110">
        <v>26</v>
      </c>
      <c r="Q5" s="113">
        <v>16</v>
      </c>
      <c r="R5" s="114" t="s">
        <v>3</v>
      </c>
    </row>
    <row r="6" spans="1:29" x14ac:dyDescent="0.25">
      <c r="A6" s="103" t="s">
        <v>14</v>
      </c>
      <c r="B6" s="104" t="s">
        <v>2</v>
      </c>
      <c r="C6" s="104" t="s">
        <v>18</v>
      </c>
      <c r="D6" s="115">
        <v>3</v>
      </c>
      <c r="E6" s="116" t="s">
        <v>2</v>
      </c>
      <c r="F6" s="117">
        <v>9</v>
      </c>
      <c r="H6" s="118">
        <v>2</v>
      </c>
      <c r="I6" s="119" t="s">
        <v>15</v>
      </c>
      <c r="J6" s="120">
        <v>9</v>
      </c>
      <c r="K6" s="121">
        <v>7</v>
      </c>
      <c r="L6" s="121">
        <v>1</v>
      </c>
      <c r="M6" s="120">
        <v>1</v>
      </c>
      <c r="N6" s="121">
        <v>72</v>
      </c>
      <c r="O6" s="122" t="s">
        <v>2</v>
      </c>
      <c r="P6" s="120">
        <v>36</v>
      </c>
      <c r="Q6" s="123">
        <v>15</v>
      </c>
      <c r="R6" s="124" t="s">
        <v>3</v>
      </c>
    </row>
    <row r="7" spans="1:29" x14ac:dyDescent="0.25">
      <c r="A7" s="103" t="s">
        <v>12</v>
      </c>
      <c r="B7" s="104" t="s">
        <v>2</v>
      </c>
      <c r="C7" s="104" t="s">
        <v>65</v>
      </c>
      <c r="D7" s="115">
        <v>10</v>
      </c>
      <c r="E7" s="116" t="s">
        <v>2</v>
      </c>
      <c r="F7" s="117">
        <v>2</v>
      </c>
      <c r="H7" s="118">
        <v>3</v>
      </c>
      <c r="I7" s="119" t="s">
        <v>12</v>
      </c>
      <c r="J7" s="120">
        <v>8</v>
      </c>
      <c r="K7" s="121">
        <v>7</v>
      </c>
      <c r="L7" s="121">
        <v>0</v>
      </c>
      <c r="M7" s="120">
        <v>1</v>
      </c>
      <c r="N7" s="121">
        <v>63</v>
      </c>
      <c r="O7" s="122" t="s">
        <v>2</v>
      </c>
      <c r="P7" s="120">
        <v>33</v>
      </c>
      <c r="Q7" s="123">
        <v>14</v>
      </c>
      <c r="R7" s="124" t="s">
        <v>3</v>
      </c>
    </row>
    <row r="8" spans="1:29" x14ac:dyDescent="0.25">
      <c r="A8" s="103" t="s">
        <v>31</v>
      </c>
      <c r="B8" s="104" t="s">
        <v>2</v>
      </c>
      <c r="C8" s="104" t="s">
        <v>20</v>
      </c>
      <c r="D8" s="115">
        <v>6</v>
      </c>
      <c r="E8" s="116" t="s">
        <v>2</v>
      </c>
      <c r="F8" s="117">
        <v>6</v>
      </c>
      <c r="H8" s="118">
        <v>4</v>
      </c>
      <c r="I8" s="125" t="s">
        <v>32</v>
      </c>
      <c r="J8" s="120">
        <v>8</v>
      </c>
      <c r="K8" s="121">
        <v>6</v>
      </c>
      <c r="L8" s="121">
        <v>1</v>
      </c>
      <c r="M8" s="120">
        <v>1</v>
      </c>
      <c r="N8" s="121">
        <v>55</v>
      </c>
      <c r="O8" s="122" t="s">
        <v>2</v>
      </c>
      <c r="P8" s="120">
        <v>41</v>
      </c>
      <c r="Q8" s="123">
        <v>13</v>
      </c>
      <c r="R8" s="124" t="s">
        <v>3</v>
      </c>
    </row>
    <row r="9" spans="1:29" x14ac:dyDescent="0.25">
      <c r="A9" s="103" t="s">
        <v>84</v>
      </c>
      <c r="B9" s="104" t="s">
        <v>2</v>
      </c>
      <c r="C9" s="104" t="s">
        <v>19</v>
      </c>
      <c r="D9" s="115">
        <v>3</v>
      </c>
      <c r="E9" s="116" t="s">
        <v>2</v>
      </c>
      <c r="F9" s="117">
        <v>9</v>
      </c>
      <c r="H9" s="118">
        <v>5</v>
      </c>
      <c r="I9" s="119" t="s">
        <v>18</v>
      </c>
      <c r="J9" s="120">
        <v>9</v>
      </c>
      <c r="K9" s="121">
        <v>5</v>
      </c>
      <c r="L9" s="121">
        <v>1</v>
      </c>
      <c r="M9" s="120">
        <v>3</v>
      </c>
      <c r="N9" s="121">
        <v>57</v>
      </c>
      <c r="O9" s="122" t="s">
        <v>2</v>
      </c>
      <c r="P9" s="120">
        <v>51</v>
      </c>
      <c r="Q9" s="123">
        <v>11</v>
      </c>
      <c r="R9" s="124" t="s">
        <v>3</v>
      </c>
    </row>
    <row r="10" spans="1:29" x14ac:dyDescent="0.25">
      <c r="A10" s="103" t="s">
        <v>38</v>
      </c>
      <c r="B10" s="104" t="s">
        <v>2</v>
      </c>
      <c r="C10" s="104" t="s">
        <v>15</v>
      </c>
      <c r="D10" s="115">
        <v>4</v>
      </c>
      <c r="E10" s="116" t="s">
        <v>2</v>
      </c>
      <c r="F10" s="117">
        <v>8</v>
      </c>
      <c r="G10" s="180"/>
      <c r="H10" s="118">
        <v>6</v>
      </c>
      <c r="I10" s="119" t="s">
        <v>84</v>
      </c>
      <c r="J10" s="120">
        <v>8</v>
      </c>
      <c r="K10" s="121">
        <v>4</v>
      </c>
      <c r="L10" s="121">
        <v>1</v>
      </c>
      <c r="M10" s="120">
        <v>3</v>
      </c>
      <c r="N10" s="121">
        <v>51</v>
      </c>
      <c r="O10" s="122" t="s">
        <v>2</v>
      </c>
      <c r="P10" s="120">
        <v>45</v>
      </c>
      <c r="Q10" s="123">
        <v>9</v>
      </c>
      <c r="R10" s="124" t="s">
        <v>3</v>
      </c>
    </row>
    <row r="11" spans="1:29" ht="13.8" thickBot="1" x14ac:dyDescent="0.3">
      <c r="A11" s="126" t="s">
        <v>11</v>
      </c>
      <c r="B11" s="127" t="s">
        <v>2</v>
      </c>
      <c r="C11" s="127" t="s">
        <v>37</v>
      </c>
      <c r="D11" s="189"/>
      <c r="E11" s="190"/>
      <c r="F11" s="191"/>
      <c r="H11" s="118">
        <v>7</v>
      </c>
      <c r="I11" s="119" t="s">
        <v>38</v>
      </c>
      <c r="J11" s="120">
        <v>8</v>
      </c>
      <c r="K11" s="121">
        <v>4</v>
      </c>
      <c r="L11" s="121">
        <v>0</v>
      </c>
      <c r="M11" s="120">
        <v>4</v>
      </c>
      <c r="N11" s="121">
        <v>54</v>
      </c>
      <c r="O11" s="122" t="s">
        <v>2</v>
      </c>
      <c r="P11" s="120">
        <v>42</v>
      </c>
      <c r="Q11" s="123">
        <v>8</v>
      </c>
      <c r="R11" s="124" t="s">
        <v>3</v>
      </c>
    </row>
    <row r="12" spans="1:29" ht="13.8" thickTop="1" x14ac:dyDescent="0.25">
      <c r="A12" s="179"/>
      <c r="B12" s="131"/>
      <c r="C12" s="131"/>
      <c r="D12" s="132"/>
      <c r="E12" s="132"/>
      <c r="F12" s="132"/>
      <c r="H12" s="118">
        <v>8</v>
      </c>
      <c r="I12" s="119" t="s">
        <v>11</v>
      </c>
      <c r="J12" s="120">
        <v>8</v>
      </c>
      <c r="K12" s="121">
        <v>2</v>
      </c>
      <c r="L12" s="121">
        <v>3</v>
      </c>
      <c r="M12" s="120">
        <v>3</v>
      </c>
      <c r="N12" s="121">
        <v>44</v>
      </c>
      <c r="O12" s="122" t="s">
        <v>2</v>
      </c>
      <c r="P12" s="120">
        <v>52</v>
      </c>
      <c r="Q12" s="123">
        <v>7</v>
      </c>
      <c r="R12" s="124" t="s">
        <v>3</v>
      </c>
    </row>
    <row r="13" spans="1:29" x14ac:dyDescent="0.25">
      <c r="A13" s="181"/>
      <c r="B13" s="133"/>
      <c r="C13" s="133"/>
      <c r="D13" s="133"/>
      <c r="E13" s="133"/>
      <c r="F13" s="133"/>
      <c r="H13" s="118">
        <v>9</v>
      </c>
      <c r="I13" s="119" t="s">
        <v>17</v>
      </c>
      <c r="J13" s="120">
        <v>9</v>
      </c>
      <c r="K13" s="121">
        <v>3</v>
      </c>
      <c r="L13" s="121">
        <v>0</v>
      </c>
      <c r="M13" s="120">
        <v>6</v>
      </c>
      <c r="N13" s="121">
        <v>47</v>
      </c>
      <c r="O13" s="122" t="s">
        <v>2</v>
      </c>
      <c r="P13" s="120">
        <v>61</v>
      </c>
      <c r="Q13" s="123">
        <v>6</v>
      </c>
      <c r="R13" s="124" t="s">
        <v>3</v>
      </c>
    </row>
    <row r="14" spans="1:29" x14ac:dyDescent="0.25">
      <c r="B14" s="133"/>
      <c r="C14" s="133"/>
      <c r="D14" s="133"/>
      <c r="E14" s="133"/>
      <c r="F14" s="133"/>
      <c r="H14" s="118">
        <v>10</v>
      </c>
      <c r="I14" s="125" t="s">
        <v>31</v>
      </c>
      <c r="J14" s="120">
        <v>8</v>
      </c>
      <c r="K14" s="121">
        <v>1</v>
      </c>
      <c r="L14" s="121">
        <v>1</v>
      </c>
      <c r="M14" s="120">
        <v>6</v>
      </c>
      <c r="N14" s="121">
        <v>39</v>
      </c>
      <c r="O14" s="122" t="s">
        <v>2</v>
      </c>
      <c r="P14" s="120">
        <v>57</v>
      </c>
      <c r="Q14" s="123">
        <v>3</v>
      </c>
      <c r="R14" s="124" t="s">
        <v>3</v>
      </c>
    </row>
    <row r="15" spans="1:29" x14ac:dyDescent="0.25">
      <c r="A15" s="133"/>
      <c r="B15" s="133"/>
      <c r="C15" s="133"/>
      <c r="D15" s="133"/>
      <c r="E15" s="133"/>
      <c r="F15" s="133"/>
      <c r="H15" s="118">
        <v>11</v>
      </c>
      <c r="I15" s="119" t="s">
        <v>14</v>
      </c>
      <c r="J15" s="120">
        <v>8</v>
      </c>
      <c r="K15" s="121">
        <v>1</v>
      </c>
      <c r="L15" s="121">
        <v>1</v>
      </c>
      <c r="M15" s="120">
        <v>6</v>
      </c>
      <c r="N15" s="121">
        <v>37</v>
      </c>
      <c r="O15" s="122" t="s">
        <v>2</v>
      </c>
      <c r="P15" s="120">
        <v>59</v>
      </c>
      <c r="Q15" s="123">
        <v>3</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20</v>
      </c>
      <c r="J16" s="120">
        <v>9</v>
      </c>
      <c r="K16" s="121">
        <v>1</v>
      </c>
      <c r="L16" s="121">
        <v>1</v>
      </c>
      <c r="M16" s="120">
        <v>7</v>
      </c>
      <c r="N16" s="121">
        <v>36</v>
      </c>
      <c r="O16" s="122" t="s">
        <v>2</v>
      </c>
      <c r="P16" s="120">
        <v>72</v>
      </c>
      <c r="Q16" s="123">
        <v>3</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8</v>
      </c>
      <c r="K17" s="139">
        <v>0</v>
      </c>
      <c r="L17" s="139">
        <v>0</v>
      </c>
      <c r="M17" s="138">
        <v>8</v>
      </c>
      <c r="N17" s="139">
        <v>23</v>
      </c>
      <c r="O17" s="140" t="s">
        <v>2</v>
      </c>
      <c r="P17" s="138">
        <v>73</v>
      </c>
      <c r="Q17" s="141">
        <v>0</v>
      </c>
      <c r="R17" s="142" t="s">
        <v>3</v>
      </c>
    </row>
    <row r="18" spans="1:18" ht="13.8" thickTop="1" x14ac:dyDescent="0.25">
      <c r="A18" s="133"/>
      <c r="B18" s="133"/>
      <c r="C18" s="133"/>
      <c r="D18" s="133"/>
      <c r="E18" s="133"/>
      <c r="F18" s="133"/>
      <c r="H18" s="122"/>
      <c r="I18" s="136"/>
      <c r="J18" s="121">
        <v>108</v>
      </c>
      <c r="K18" s="121">
        <v>49</v>
      </c>
      <c r="L18" s="121">
        <v>10</v>
      </c>
      <c r="M18" s="121">
        <v>49</v>
      </c>
      <c r="N18" s="121">
        <v>648</v>
      </c>
      <c r="O18" s="121">
        <v>0</v>
      </c>
      <c r="P18" s="121">
        <v>648</v>
      </c>
      <c r="Q18" s="123">
        <v>108</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105</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50</v>
      </c>
      <c r="B22" s="104" t="s">
        <v>2</v>
      </c>
      <c r="C22" s="104" t="s">
        <v>8</v>
      </c>
      <c r="D22" s="105">
        <v>4</v>
      </c>
      <c r="E22" s="106" t="s">
        <v>2</v>
      </c>
      <c r="F22" s="107">
        <v>8</v>
      </c>
      <c r="H22" s="108">
        <v>1</v>
      </c>
      <c r="I22" s="144" t="s">
        <v>33</v>
      </c>
      <c r="J22" s="110">
        <v>9</v>
      </c>
      <c r="K22" s="111">
        <v>7</v>
      </c>
      <c r="L22" s="111">
        <v>1</v>
      </c>
      <c r="M22" s="110">
        <v>1</v>
      </c>
      <c r="N22" s="111">
        <v>64</v>
      </c>
      <c r="O22" s="112" t="s">
        <v>2</v>
      </c>
      <c r="P22" s="110">
        <v>44</v>
      </c>
      <c r="Q22" s="113">
        <v>15</v>
      </c>
      <c r="R22" s="114" t="s">
        <v>3</v>
      </c>
    </row>
    <row r="23" spans="1:18" x14ac:dyDescent="0.25">
      <c r="A23" s="103" t="s">
        <v>42</v>
      </c>
      <c r="B23" s="104" t="s">
        <v>2</v>
      </c>
      <c r="C23" s="104" t="s">
        <v>87</v>
      </c>
      <c r="D23" s="115">
        <v>10</v>
      </c>
      <c r="E23" s="116" t="s">
        <v>2</v>
      </c>
      <c r="F23" s="117">
        <v>2</v>
      </c>
      <c r="H23" s="118">
        <v>2</v>
      </c>
      <c r="I23" s="144" t="s">
        <v>16</v>
      </c>
      <c r="J23" s="145">
        <v>8</v>
      </c>
      <c r="K23" s="121">
        <v>6</v>
      </c>
      <c r="L23" s="121">
        <v>1</v>
      </c>
      <c r="M23" s="120">
        <v>1</v>
      </c>
      <c r="N23" s="121">
        <v>64</v>
      </c>
      <c r="O23" s="122" t="s">
        <v>2</v>
      </c>
      <c r="P23" s="120">
        <v>32</v>
      </c>
      <c r="Q23" s="123">
        <v>13</v>
      </c>
      <c r="R23" s="124" t="s">
        <v>3</v>
      </c>
    </row>
    <row r="24" spans="1:18" x14ac:dyDescent="0.25">
      <c r="A24" s="103" t="s">
        <v>16</v>
      </c>
      <c r="B24" s="104" t="s">
        <v>2</v>
      </c>
      <c r="C24" s="104" t="s">
        <v>34</v>
      </c>
      <c r="D24" s="115">
        <v>10</v>
      </c>
      <c r="E24" s="116" t="s">
        <v>2</v>
      </c>
      <c r="F24" s="117">
        <v>2</v>
      </c>
      <c r="H24" s="118">
        <v>3</v>
      </c>
      <c r="I24" s="144" t="s">
        <v>23</v>
      </c>
      <c r="J24" s="145">
        <v>9</v>
      </c>
      <c r="K24" s="121">
        <v>4</v>
      </c>
      <c r="L24" s="121">
        <v>3</v>
      </c>
      <c r="M24" s="120">
        <v>2</v>
      </c>
      <c r="N24" s="121">
        <v>59</v>
      </c>
      <c r="O24" s="122" t="s">
        <v>2</v>
      </c>
      <c r="P24" s="120">
        <v>49</v>
      </c>
      <c r="Q24" s="123">
        <v>11</v>
      </c>
      <c r="R24" s="124" t="s">
        <v>3</v>
      </c>
    </row>
    <row r="25" spans="1:18" x14ac:dyDescent="0.25">
      <c r="A25" s="103" t="s">
        <v>33</v>
      </c>
      <c r="B25" s="104" t="s">
        <v>2</v>
      </c>
      <c r="C25" s="104" t="s">
        <v>85</v>
      </c>
      <c r="D25" s="115">
        <v>7</v>
      </c>
      <c r="E25" s="116" t="s">
        <v>2</v>
      </c>
      <c r="F25" s="117">
        <v>5</v>
      </c>
      <c r="H25" s="118">
        <v>4</v>
      </c>
      <c r="I25" s="144" t="s">
        <v>13</v>
      </c>
      <c r="J25" s="145">
        <v>8</v>
      </c>
      <c r="K25" s="121">
        <v>5</v>
      </c>
      <c r="L25" s="121">
        <v>0</v>
      </c>
      <c r="M25" s="120">
        <v>3</v>
      </c>
      <c r="N25" s="121">
        <v>56</v>
      </c>
      <c r="O25" s="122" t="s">
        <v>2</v>
      </c>
      <c r="P25" s="120">
        <v>40</v>
      </c>
      <c r="Q25" s="123">
        <v>10</v>
      </c>
      <c r="R25" s="124" t="s">
        <v>3</v>
      </c>
    </row>
    <row r="26" spans="1:18" x14ac:dyDescent="0.25">
      <c r="A26" s="103" t="s">
        <v>13</v>
      </c>
      <c r="B26" s="104" t="s">
        <v>2</v>
      </c>
      <c r="C26" s="104" t="s">
        <v>86</v>
      </c>
      <c r="D26" s="115">
        <v>7</v>
      </c>
      <c r="E26" s="116" t="s">
        <v>2</v>
      </c>
      <c r="F26" s="117">
        <v>5</v>
      </c>
      <c r="H26" s="118">
        <v>5</v>
      </c>
      <c r="I26" s="144" t="s">
        <v>86</v>
      </c>
      <c r="J26" s="145">
        <v>9</v>
      </c>
      <c r="K26" s="121">
        <v>4</v>
      </c>
      <c r="L26" s="121">
        <v>2</v>
      </c>
      <c r="M26" s="120">
        <v>3</v>
      </c>
      <c r="N26" s="121">
        <v>55</v>
      </c>
      <c r="O26" s="122" t="s">
        <v>2</v>
      </c>
      <c r="P26" s="120">
        <v>53</v>
      </c>
      <c r="Q26" s="123">
        <v>10</v>
      </c>
      <c r="R26" s="124" t="s">
        <v>3</v>
      </c>
    </row>
    <row r="27" spans="1:18" x14ac:dyDescent="0.25">
      <c r="A27" s="103" t="s">
        <v>23</v>
      </c>
      <c r="B27" s="104" t="s">
        <v>2</v>
      </c>
      <c r="C27" s="104" t="s">
        <v>30</v>
      </c>
      <c r="D27" s="115">
        <v>6</v>
      </c>
      <c r="E27" s="116" t="s">
        <v>2</v>
      </c>
      <c r="F27" s="117">
        <v>6</v>
      </c>
      <c r="H27" s="118">
        <v>6</v>
      </c>
      <c r="I27" s="144" t="s">
        <v>85</v>
      </c>
      <c r="J27" s="145">
        <v>8</v>
      </c>
      <c r="K27" s="121">
        <v>4</v>
      </c>
      <c r="L27" s="121">
        <v>2</v>
      </c>
      <c r="M27" s="120">
        <v>2</v>
      </c>
      <c r="N27" s="121">
        <v>50</v>
      </c>
      <c r="O27" s="122" t="s">
        <v>2</v>
      </c>
      <c r="P27" s="120">
        <v>46</v>
      </c>
      <c r="Q27" s="123">
        <v>10</v>
      </c>
      <c r="R27" s="124" t="s">
        <v>3</v>
      </c>
    </row>
    <row r="28" spans="1:18" ht="13.8" thickBot="1" x14ac:dyDescent="0.3">
      <c r="A28" s="126" t="s">
        <v>24</v>
      </c>
      <c r="B28" s="127" t="s">
        <v>2</v>
      </c>
      <c r="C28" s="127" t="s">
        <v>37</v>
      </c>
      <c r="D28" s="189"/>
      <c r="E28" s="190"/>
      <c r="F28" s="191"/>
      <c r="H28" s="118">
        <v>7</v>
      </c>
      <c r="I28" s="144" t="s">
        <v>42</v>
      </c>
      <c r="J28" s="145">
        <v>8</v>
      </c>
      <c r="K28" s="121">
        <v>4</v>
      </c>
      <c r="L28" s="121">
        <v>1</v>
      </c>
      <c r="M28" s="120">
        <v>3</v>
      </c>
      <c r="N28" s="121">
        <v>52</v>
      </c>
      <c r="O28" s="122" t="s">
        <v>2</v>
      </c>
      <c r="P28" s="120">
        <v>44</v>
      </c>
      <c r="Q28" s="123">
        <v>9</v>
      </c>
      <c r="R28" s="124" t="s">
        <v>3</v>
      </c>
    </row>
    <row r="29" spans="1:18" ht="13.8" thickTop="1" x14ac:dyDescent="0.25">
      <c r="A29" s="131"/>
      <c r="B29" s="131"/>
      <c r="C29" s="131"/>
      <c r="D29" s="132"/>
      <c r="E29" s="131"/>
      <c r="F29" s="132"/>
      <c r="H29" s="118">
        <v>8</v>
      </c>
      <c r="I29" s="144" t="s">
        <v>8</v>
      </c>
      <c r="J29" s="145">
        <v>9</v>
      </c>
      <c r="K29" s="121">
        <v>2</v>
      </c>
      <c r="L29" s="121">
        <v>4</v>
      </c>
      <c r="M29" s="120">
        <v>3</v>
      </c>
      <c r="N29" s="121">
        <v>54</v>
      </c>
      <c r="O29" s="122" t="s">
        <v>2</v>
      </c>
      <c r="P29" s="120">
        <v>54</v>
      </c>
      <c r="Q29" s="123">
        <v>8</v>
      </c>
      <c r="R29" s="124" t="s">
        <v>3</v>
      </c>
    </row>
    <row r="30" spans="1:18" x14ac:dyDescent="0.25">
      <c r="A30" s="133"/>
      <c r="B30" s="133"/>
      <c r="C30" s="133"/>
      <c r="D30" s="133"/>
      <c r="E30" s="133"/>
      <c r="F30" s="133"/>
      <c r="H30" s="118">
        <v>9</v>
      </c>
      <c r="I30" s="144" t="s">
        <v>30</v>
      </c>
      <c r="J30" s="145">
        <v>8</v>
      </c>
      <c r="K30" s="121">
        <v>2</v>
      </c>
      <c r="L30" s="121">
        <v>4</v>
      </c>
      <c r="M30" s="120">
        <v>2</v>
      </c>
      <c r="N30" s="121">
        <v>49</v>
      </c>
      <c r="O30" s="122" t="s">
        <v>2</v>
      </c>
      <c r="P30" s="120">
        <v>47</v>
      </c>
      <c r="Q30" s="123">
        <v>8</v>
      </c>
      <c r="R30" s="124" t="s">
        <v>3</v>
      </c>
    </row>
    <row r="31" spans="1:18" x14ac:dyDescent="0.25">
      <c r="A31" s="133"/>
      <c r="B31" s="133"/>
      <c r="C31" s="133"/>
      <c r="D31" s="133"/>
      <c r="E31" s="133"/>
      <c r="F31" s="133"/>
      <c r="H31" s="118">
        <v>10</v>
      </c>
      <c r="I31" s="144" t="s">
        <v>24</v>
      </c>
      <c r="J31" s="145">
        <v>8</v>
      </c>
      <c r="K31" s="121">
        <v>3</v>
      </c>
      <c r="L31" s="121">
        <v>1</v>
      </c>
      <c r="M31" s="120">
        <v>4</v>
      </c>
      <c r="N31" s="121">
        <v>46</v>
      </c>
      <c r="O31" s="122" t="s">
        <v>2</v>
      </c>
      <c r="P31" s="120">
        <v>50</v>
      </c>
      <c r="Q31" s="123">
        <v>7</v>
      </c>
      <c r="R31" s="124" t="s">
        <v>3</v>
      </c>
    </row>
    <row r="32" spans="1:18" x14ac:dyDescent="0.25">
      <c r="A32" s="133"/>
      <c r="B32" s="133"/>
      <c r="C32" s="133"/>
      <c r="D32" s="133"/>
      <c r="E32" s="133"/>
      <c r="F32" s="133"/>
      <c r="H32" s="118">
        <v>11</v>
      </c>
      <c r="I32" s="144" t="s">
        <v>34</v>
      </c>
      <c r="J32" s="145">
        <v>8</v>
      </c>
      <c r="K32" s="121">
        <v>2</v>
      </c>
      <c r="L32" s="121">
        <v>2</v>
      </c>
      <c r="M32" s="120">
        <v>4</v>
      </c>
      <c r="N32" s="121">
        <v>38</v>
      </c>
      <c r="O32" s="122" t="s">
        <v>2</v>
      </c>
      <c r="P32" s="120">
        <v>58</v>
      </c>
      <c r="Q32" s="123">
        <v>6</v>
      </c>
      <c r="R32" s="134" t="s">
        <v>3</v>
      </c>
    </row>
    <row r="33" spans="1:29" x14ac:dyDescent="0.25">
      <c r="A33" s="133"/>
      <c r="B33" s="133"/>
      <c r="C33" s="133"/>
      <c r="D33" s="133"/>
      <c r="E33" s="133"/>
      <c r="F33" s="133"/>
      <c r="H33" s="118">
        <v>12</v>
      </c>
      <c r="I33" s="144" t="s">
        <v>87</v>
      </c>
      <c r="J33" s="145">
        <v>8</v>
      </c>
      <c r="K33" s="121">
        <v>0</v>
      </c>
      <c r="L33" s="121">
        <v>1</v>
      </c>
      <c r="M33" s="120">
        <v>7</v>
      </c>
      <c r="N33" s="121">
        <v>25</v>
      </c>
      <c r="O33" s="122" t="s">
        <v>2</v>
      </c>
      <c r="P33" s="120">
        <v>71</v>
      </c>
      <c r="Q33" s="123">
        <v>1</v>
      </c>
      <c r="R33" s="134" t="s">
        <v>3</v>
      </c>
    </row>
    <row r="34" spans="1:29" ht="13.8" thickBot="1" x14ac:dyDescent="0.3">
      <c r="A34" s="133"/>
      <c r="B34" s="133"/>
      <c r="C34" s="133"/>
      <c r="D34" s="133"/>
      <c r="E34" s="133"/>
      <c r="F34" s="133"/>
      <c r="H34" s="146">
        <v>13</v>
      </c>
      <c r="I34" s="147" t="s">
        <v>50</v>
      </c>
      <c r="J34" s="148">
        <v>8</v>
      </c>
      <c r="K34" s="139">
        <v>0</v>
      </c>
      <c r="L34" s="139">
        <v>0</v>
      </c>
      <c r="M34" s="138">
        <v>8</v>
      </c>
      <c r="N34" s="139">
        <v>36</v>
      </c>
      <c r="O34" s="140" t="s">
        <v>2</v>
      </c>
      <c r="P34" s="138">
        <v>60</v>
      </c>
      <c r="Q34" s="141">
        <v>0</v>
      </c>
      <c r="R34" s="149" t="s">
        <v>3</v>
      </c>
    </row>
    <row r="35" spans="1:29" ht="13.8" thickTop="1" x14ac:dyDescent="0.25">
      <c r="A35" s="133"/>
      <c r="B35" s="133"/>
      <c r="C35" s="133"/>
      <c r="D35" s="133"/>
      <c r="E35" s="133"/>
      <c r="F35" s="133"/>
      <c r="H35" s="122"/>
      <c r="I35" s="136"/>
      <c r="J35" s="121">
        <v>108</v>
      </c>
      <c r="K35" s="121">
        <v>43</v>
      </c>
      <c r="L35" s="121">
        <v>22</v>
      </c>
      <c r="M35" s="121">
        <v>43</v>
      </c>
      <c r="N35" s="121">
        <v>648</v>
      </c>
      <c r="O35" s="121">
        <v>0</v>
      </c>
      <c r="P35" s="121">
        <v>648</v>
      </c>
      <c r="Q35" s="123">
        <v>108</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104</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89</v>
      </c>
      <c r="B39" s="131" t="s">
        <v>2</v>
      </c>
      <c r="C39" s="158" t="s">
        <v>36</v>
      </c>
      <c r="D39" s="163">
        <v>3</v>
      </c>
      <c r="E39" s="164" t="s">
        <v>2</v>
      </c>
      <c r="F39" s="165">
        <v>9</v>
      </c>
      <c r="H39" s="108">
        <v>1</v>
      </c>
      <c r="I39" s="166" t="s">
        <v>9</v>
      </c>
      <c r="J39" s="110">
        <v>8</v>
      </c>
      <c r="K39" s="111">
        <v>6</v>
      </c>
      <c r="L39" s="111">
        <v>1</v>
      </c>
      <c r="M39" s="110">
        <v>1</v>
      </c>
      <c r="N39" s="111">
        <v>59</v>
      </c>
      <c r="O39" s="112" t="s">
        <v>2</v>
      </c>
      <c r="P39" s="110">
        <v>37</v>
      </c>
      <c r="Q39" s="113">
        <v>13</v>
      </c>
      <c r="R39" s="114" t="s">
        <v>3</v>
      </c>
    </row>
    <row r="40" spans="1:29" x14ac:dyDescent="0.25">
      <c r="A40" s="162" t="s">
        <v>45</v>
      </c>
      <c r="B40" s="131" t="s">
        <v>2</v>
      </c>
      <c r="C40" s="158" t="s">
        <v>9</v>
      </c>
      <c r="D40" s="167">
        <v>5</v>
      </c>
      <c r="E40" s="131" t="s">
        <v>2</v>
      </c>
      <c r="F40" s="168">
        <v>7</v>
      </c>
      <c r="H40" s="118">
        <v>2</v>
      </c>
      <c r="I40" s="144" t="s">
        <v>36</v>
      </c>
      <c r="J40" s="145">
        <v>8</v>
      </c>
      <c r="K40" s="151">
        <v>5</v>
      </c>
      <c r="L40" s="121">
        <v>3</v>
      </c>
      <c r="M40" s="120">
        <v>0</v>
      </c>
      <c r="N40" s="151">
        <v>57</v>
      </c>
      <c r="O40" s="122" t="s">
        <v>2</v>
      </c>
      <c r="P40" s="120">
        <v>39</v>
      </c>
      <c r="Q40" s="152">
        <v>13</v>
      </c>
      <c r="R40" s="124" t="s">
        <v>3</v>
      </c>
    </row>
    <row r="41" spans="1:29" x14ac:dyDescent="0.25">
      <c r="A41" s="162" t="s">
        <v>22</v>
      </c>
      <c r="B41" s="131" t="s">
        <v>2</v>
      </c>
      <c r="C41" s="158" t="s">
        <v>21</v>
      </c>
      <c r="D41" s="167">
        <v>7</v>
      </c>
      <c r="E41" s="131" t="s">
        <v>2</v>
      </c>
      <c r="F41" s="168">
        <v>5</v>
      </c>
      <c r="H41" s="118">
        <v>3</v>
      </c>
      <c r="I41" s="144" t="s">
        <v>29</v>
      </c>
      <c r="J41" s="145">
        <v>8</v>
      </c>
      <c r="K41" s="151">
        <v>5</v>
      </c>
      <c r="L41" s="121">
        <v>2</v>
      </c>
      <c r="M41" s="120">
        <v>1</v>
      </c>
      <c r="N41" s="151">
        <v>60</v>
      </c>
      <c r="O41" s="122" t="s">
        <v>2</v>
      </c>
      <c r="P41" s="120">
        <v>36</v>
      </c>
      <c r="Q41" s="152">
        <v>12</v>
      </c>
      <c r="R41" s="124" t="s">
        <v>3</v>
      </c>
    </row>
    <row r="42" spans="1:29" x14ac:dyDescent="0.25">
      <c r="A42" s="162" t="s">
        <v>28</v>
      </c>
      <c r="B42" s="131" t="s">
        <v>2</v>
      </c>
      <c r="C42" s="158" t="s">
        <v>46</v>
      </c>
      <c r="D42" s="167">
        <v>5</v>
      </c>
      <c r="E42" s="131" t="s">
        <v>2</v>
      </c>
      <c r="F42" s="168">
        <v>7</v>
      </c>
      <c r="G42" s="131"/>
      <c r="H42" s="118">
        <v>4</v>
      </c>
      <c r="I42" s="153" t="s">
        <v>22</v>
      </c>
      <c r="J42" s="145">
        <v>8</v>
      </c>
      <c r="K42" s="151">
        <v>5</v>
      </c>
      <c r="L42" s="121">
        <v>0</v>
      </c>
      <c r="M42" s="120">
        <v>3</v>
      </c>
      <c r="N42" s="151">
        <v>51</v>
      </c>
      <c r="O42" s="122" t="s">
        <v>2</v>
      </c>
      <c r="P42" s="120">
        <v>45</v>
      </c>
      <c r="Q42" s="152">
        <v>10</v>
      </c>
      <c r="R42" s="124" t="s">
        <v>3</v>
      </c>
    </row>
    <row r="43" spans="1:29" x14ac:dyDescent="0.25">
      <c r="A43" s="162" t="s">
        <v>88</v>
      </c>
      <c r="B43" s="131" t="s">
        <v>2</v>
      </c>
      <c r="C43" s="158" t="s">
        <v>44</v>
      </c>
      <c r="D43" s="167">
        <v>11</v>
      </c>
      <c r="E43" s="131" t="s">
        <v>2</v>
      </c>
      <c r="F43" s="168">
        <v>1</v>
      </c>
      <c r="H43" s="118">
        <v>5</v>
      </c>
      <c r="I43" s="144" t="s">
        <v>88</v>
      </c>
      <c r="J43" s="145">
        <v>8</v>
      </c>
      <c r="K43" s="151">
        <v>4</v>
      </c>
      <c r="L43" s="121">
        <v>2</v>
      </c>
      <c r="M43" s="120">
        <v>2</v>
      </c>
      <c r="N43" s="151">
        <v>58</v>
      </c>
      <c r="O43" s="122" t="s">
        <v>2</v>
      </c>
      <c r="P43" s="120">
        <v>38</v>
      </c>
      <c r="Q43" s="152">
        <v>10</v>
      </c>
      <c r="R43" s="124" t="s">
        <v>3</v>
      </c>
    </row>
    <row r="44" spans="1:29" ht="13.8" thickBot="1" x14ac:dyDescent="0.3">
      <c r="A44" s="169" t="s">
        <v>63</v>
      </c>
      <c r="B44" s="170" t="s">
        <v>2</v>
      </c>
      <c r="C44" s="171" t="s">
        <v>29</v>
      </c>
      <c r="D44" s="172">
        <v>5</v>
      </c>
      <c r="E44" s="170" t="s">
        <v>2</v>
      </c>
      <c r="F44" s="173">
        <v>7</v>
      </c>
      <c r="H44" s="118">
        <v>6</v>
      </c>
      <c r="I44" s="153" t="s">
        <v>63</v>
      </c>
      <c r="J44" s="145">
        <v>8</v>
      </c>
      <c r="K44" s="151">
        <v>3</v>
      </c>
      <c r="L44" s="121">
        <v>3</v>
      </c>
      <c r="M44" s="120">
        <v>2</v>
      </c>
      <c r="N44" s="151">
        <v>48</v>
      </c>
      <c r="O44" s="122" t="s">
        <v>2</v>
      </c>
      <c r="P44" s="120">
        <v>48</v>
      </c>
      <c r="Q44" s="152">
        <v>9</v>
      </c>
      <c r="R44" s="124" t="s">
        <v>3</v>
      </c>
    </row>
    <row r="45" spans="1:29" ht="13.8" thickTop="1" x14ac:dyDescent="0.25">
      <c r="A45" s="131"/>
      <c r="B45" s="131"/>
      <c r="C45" s="131"/>
      <c r="D45" s="132"/>
      <c r="E45" s="131"/>
      <c r="F45" s="132"/>
      <c r="H45" s="118">
        <v>7</v>
      </c>
      <c r="I45" s="153" t="s">
        <v>21</v>
      </c>
      <c r="J45" s="145">
        <v>8</v>
      </c>
      <c r="K45" s="151">
        <v>0</v>
      </c>
      <c r="L45" s="121">
        <v>6</v>
      </c>
      <c r="M45" s="120">
        <v>2</v>
      </c>
      <c r="N45" s="151">
        <v>45</v>
      </c>
      <c r="O45" s="122" t="s">
        <v>2</v>
      </c>
      <c r="P45" s="120">
        <v>51</v>
      </c>
      <c r="Q45" s="152">
        <v>6</v>
      </c>
      <c r="R45" s="124" t="s">
        <v>3</v>
      </c>
    </row>
    <row r="46" spans="1:29" x14ac:dyDescent="0.25">
      <c r="A46" s="131"/>
      <c r="B46" s="131"/>
      <c r="C46" s="131"/>
      <c r="D46" s="132"/>
      <c r="E46" s="132"/>
      <c r="F46" s="132"/>
      <c r="H46" s="118">
        <v>8</v>
      </c>
      <c r="I46" s="144" t="s">
        <v>89</v>
      </c>
      <c r="J46" s="145">
        <v>8</v>
      </c>
      <c r="K46" s="151">
        <v>1</v>
      </c>
      <c r="L46" s="121">
        <v>3</v>
      </c>
      <c r="M46" s="120">
        <v>4</v>
      </c>
      <c r="N46" s="151">
        <v>41</v>
      </c>
      <c r="O46" s="122" t="s">
        <v>2</v>
      </c>
      <c r="P46" s="120">
        <v>55</v>
      </c>
      <c r="Q46" s="152">
        <v>5</v>
      </c>
      <c r="R46" s="124" t="s">
        <v>3</v>
      </c>
    </row>
    <row r="47" spans="1:29" x14ac:dyDescent="0.25">
      <c r="A47" s="133"/>
      <c r="B47" s="133"/>
      <c r="C47" s="133"/>
      <c r="D47" s="133"/>
      <c r="E47" s="133"/>
      <c r="F47" s="133"/>
      <c r="H47" s="118">
        <v>9</v>
      </c>
      <c r="I47" s="153" t="s">
        <v>46</v>
      </c>
      <c r="J47" s="145">
        <v>8</v>
      </c>
      <c r="K47" s="151">
        <v>1</v>
      </c>
      <c r="L47" s="121">
        <v>3</v>
      </c>
      <c r="M47" s="120">
        <v>4</v>
      </c>
      <c r="N47" s="151">
        <v>41</v>
      </c>
      <c r="O47" s="122" t="s">
        <v>2</v>
      </c>
      <c r="P47" s="120">
        <v>55</v>
      </c>
      <c r="Q47" s="152">
        <v>5</v>
      </c>
      <c r="R47" s="124" t="s">
        <v>3</v>
      </c>
    </row>
    <row r="48" spans="1:29" x14ac:dyDescent="0.25">
      <c r="A48" s="133"/>
      <c r="B48" s="133"/>
      <c r="C48" s="133"/>
      <c r="D48" s="133"/>
      <c r="E48" s="133"/>
      <c r="F48" s="133"/>
      <c r="H48" s="118">
        <v>10</v>
      </c>
      <c r="I48" s="144" t="s">
        <v>45</v>
      </c>
      <c r="J48" s="145">
        <v>8</v>
      </c>
      <c r="K48" s="151">
        <v>1</v>
      </c>
      <c r="L48" s="121">
        <v>3</v>
      </c>
      <c r="M48" s="120">
        <v>4</v>
      </c>
      <c r="N48" s="151">
        <v>38</v>
      </c>
      <c r="O48" s="122" t="s">
        <v>2</v>
      </c>
      <c r="P48" s="120">
        <v>58</v>
      </c>
      <c r="Q48" s="152">
        <v>5</v>
      </c>
      <c r="R48" s="124" t="s">
        <v>3</v>
      </c>
    </row>
    <row r="49" spans="1:18" x14ac:dyDescent="0.25">
      <c r="A49" s="133"/>
      <c r="B49" s="133"/>
      <c r="C49" s="133"/>
      <c r="D49" s="133"/>
      <c r="E49" s="133"/>
      <c r="F49" s="133"/>
      <c r="H49" s="118">
        <v>11</v>
      </c>
      <c r="I49" s="144" t="s">
        <v>44</v>
      </c>
      <c r="J49" s="145">
        <v>8</v>
      </c>
      <c r="K49" s="151">
        <v>1</v>
      </c>
      <c r="L49" s="121">
        <v>2</v>
      </c>
      <c r="M49" s="120">
        <v>5</v>
      </c>
      <c r="N49" s="151">
        <v>34</v>
      </c>
      <c r="O49" s="122" t="s">
        <v>2</v>
      </c>
      <c r="P49" s="120">
        <v>62</v>
      </c>
      <c r="Q49" s="152">
        <v>4</v>
      </c>
      <c r="R49" s="124" t="s">
        <v>3</v>
      </c>
    </row>
    <row r="50" spans="1:18" ht="13.8" thickBot="1" x14ac:dyDescent="0.3">
      <c r="A50" s="133"/>
      <c r="B50" s="133"/>
      <c r="C50" s="133"/>
      <c r="D50" s="133"/>
      <c r="E50" s="133"/>
      <c r="F50" s="133"/>
      <c r="H50" s="146">
        <v>12</v>
      </c>
      <c r="I50" s="147" t="s">
        <v>28</v>
      </c>
      <c r="J50" s="148">
        <v>8</v>
      </c>
      <c r="K50" s="154">
        <v>0</v>
      </c>
      <c r="L50" s="139">
        <v>4</v>
      </c>
      <c r="M50" s="138">
        <v>4</v>
      </c>
      <c r="N50" s="154">
        <v>44</v>
      </c>
      <c r="O50" s="140" t="s">
        <v>2</v>
      </c>
      <c r="P50" s="138">
        <v>52</v>
      </c>
      <c r="Q50" s="155">
        <v>4</v>
      </c>
      <c r="R50" s="142" t="s">
        <v>3</v>
      </c>
    </row>
    <row r="51" spans="1:18" ht="13.8" thickTop="1" x14ac:dyDescent="0.25">
      <c r="A51" s="133"/>
      <c r="B51" s="133"/>
      <c r="C51" s="133"/>
      <c r="D51" s="133"/>
      <c r="E51" s="133"/>
      <c r="F51" s="133"/>
      <c r="J51" s="156">
        <v>96</v>
      </c>
      <c r="K51" s="156">
        <v>32</v>
      </c>
      <c r="L51" s="156">
        <v>32</v>
      </c>
      <c r="M51" s="156">
        <v>32</v>
      </c>
      <c r="N51" s="156">
        <v>576</v>
      </c>
      <c r="O51" s="156">
        <v>0</v>
      </c>
      <c r="P51" s="156">
        <v>576</v>
      </c>
      <c r="Q51" s="157">
        <v>96</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104</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27</v>
      </c>
      <c r="B55" s="164" t="s">
        <v>2</v>
      </c>
      <c r="C55" s="175" t="s">
        <v>90</v>
      </c>
      <c r="D55" s="163">
        <v>5</v>
      </c>
      <c r="E55" s="164" t="s">
        <v>2</v>
      </c>
      <c r="F55" s="165">
        <v>7</v>
      </c>
      <c r="H55" s="108">
        <v>1</v>
      </c>
      <c r="I55" s="176" t="s">
        <v>90</v>
      </c>
      <c r="J55" s="110">
        <v>8</v>
      </c>
      <c r="K55" s="111">
        <v>7</v>
      </c>
      <c r="L55" s="111">
        <v>0</v>
      </c>
      <c r="M55" s="110">
        <v>1</v>
      </c>
      <c r="N55" s="111">
        <v>69</v>
      </c>
      <c r="O55" s="112" t="s">
        <v>2</v>
      </c>
      <c r="P55" s="110">
        <v>27</v>
      </c>
      <c r="Q55" s="113">
        <v>14</v>
      </c>
      <c r="R55" s="114" t="s">
        <v>3</v>
      </c>
    </row>
    <row r="56" spans="1:18" x14ac:dyDescent="0.25">
      <c r="A56" s="162" t="s">
        <v>68</v>
      </c>
      <c r="B56" s="131" t="s">
        <v>2</v>
      </c>
      <c r="C56" s="158" t="s">
        <v>7</v>
      </c>
      <c r="D56" s="167">
        <v>8</v>
      </c>
      <c r="E56" s="131" t="s">
        <v>2</v>
      </c>
      <c r="F56" s="168">
        <v>4</v>
      </c>
      <c r="H56" s="118">
        <v>2</v>
      </c>
      <c r="I56" s="134" t="s">
        <v>92</v>
      </c>
      <c r="J56" s="120">
        <v>8</v>
      </c>
      <c r="K56" s="121">
        <v>7</v>
      </c>
      <c r="L56" s="121">
        <v>0</v>
      </c>
      <c r="M56" s="120">
        <v>1</v>
      </c>
      <c r="N56" s="121">
        <v>63</v>
      </c>
      <c r="O56" s="121" t="s">
        <v>2</v>
      </c>
      <c r="P56" s="120">
        <v>33</v>
      </c>
      <c r="Q56" s="123">
        <v>14</v>
      </c>
      <c r="R56" s="124" t="s">
        <v>3</v>
      </c>
    </row>
    <row r="57" spans="1:18" x14ac:dyDescent="0.25">
      <c r="A57" s="162" t="s">
        <v>92</v>
      </c>
      <c r="B57" s="131" t="s">
        <v>2</v>
      </c>
      <c r="C57" s="158" t="s">
        <v>49</v>
      </c>
      <c r="D57" s="167">
        <v>11</v>
      </c>
      <c r="E57" s="131" t="s">
        <v>2</v>
      </c>
      <c r="F57" s="168">
        <v>1</v>
      </c>
      <c r="H57" s="118">
        <v>3</v>
      </c>
      <c r="I57" s="134" t="s">
        <v>27</v>
      </c>
      <c r="J57" s="120">
        <v>8</v>
      </c>
      <c r="K57" s="121">
        <v>6</v>
      </c>
      <c r="L57" s="121">
        <v>0</v>
      </c>
      <c r="M57" s="120">
        <v>2</v>
      </c>
      <c r="N57" s="121">
        <v>55</v>
      </c>
      <c r="O57" s="121" t="s">
        <v>2</v>
      </c>
      <c r="P57" s="120">
        <v>41</v>
      </c>
      <c r="Q57" s="123">
        <v>12</v>
      </c>
      <c r="R57" s="124" t="s">
        <v>3</v>
      </c>
    </row>
    <row r="58" spans="1:18" x14ac:dyDescent="0.25">
      <c r="A58" s="162" t="s">
        <v>26</v>
      </c>
      <c r="B58" s="131" t="s">
        <v>2</v>
      </c>
      <c r="C58" s="158" t="s">
        <v>48</v>
      </c>
      <c r="D58" s="167">
        <v>8</v>
      </c>
      <c r="E58" s="131" t="s">
        <v>2</v>
      </c>
      <c r="F58" s="168">
        <v>4</v>
      </c>
      <c r="H58" s="118">
        <v>4</v>
      </c>
      <c r="I58" s="134" t="s">
        <v>26</v>
      </c>
      <c r="J58" s="120">
        <v>8</v>
      </c>
      <c r="K58" s="121">
        <v>4</v>
      </c>
      <c r="L58" s="121">
        <v>2</v>
      </c>
      <c r="M58" s="120">
        <v>2</v>
      </c>
      <c r="N58" s="121">
        <v>54</v>
      </c>
      <c r="O58" s="121" t="s">
        <v>2</v>
      </c>
      <c r="P58" s="120">
        <v>42</v>
      </c>
      <c r="Q58" s="123">
        <v>10</v>
      </c>
      <c r="R58" s="124" t="s">
        <v>3</v>
      </c>
    </row>
    <row r="59" spans="1:18" x14ac:dyDescent="0.25">
      <c r="A59" s="103" t="s">
        <v>47</v>
      </c>
      <c r="B59" s="104" t="s">
        <v>2</v>
      </c>
      <c r="C59" s="186" t="s">
        <v>10</v>
      </c>
      <c r="D59" s="115">
        <v>1</v>
      </c>
      <c r="E59" s="104" t="s">
        <v>2</v>
      </c>
      <c r="F59" s="117">
        <v>11</v>
      </c>
      <c r="G59" s="99"/>
      <c r="H59" s="118">
        <v>5</v>
      </c>
      <c r="I59" s="158" t="s">
        <v>10</v>
      </c>
      <c r="J59" s="120">
        <v>8</v>
      </c>
      <c r="K59" s="121">
        <v>4</v>
      </c>
      <c r="L59" s="121">
        <v>1</v>
      </c>
      <c r="M59" s="120">
        <v>3</v>
      </c>
      <c r="N59" s="121">
        <v>53</v>
      </c>
      <c r="O59" s="121" t="s">
        <v>2</v>
      </c>
      <c r="P59" s="120">
        <v>43</v>
      </c>
      <c r="Q59" s="123">
        <v>9</v>
      </c>
      <c r="R59" s="124" t="s">
        <v>3</v>
      </c>
    </row>
    <row r="60" spans="1:18" ht="13.8" thickBot="1" x14ac:dyDescent="0.3">
      <c r="A60" s="169" t="s">
        <v>91</v>
      </c>
      <c r="B60" s="170" t="s">
        <v>2</v>
      </c>
      <c r="C60" s="171" t="s">
        <v>35</v>
      </c>
      <c r="D60" s="172">
        <v>6</v>
      </c>
      <c r="E60" s="170" t="s">
        <v>2</v>
      </c>
      <c r="F60" s="173">
        <v>6</v>
      </c>
      <c r="H60" s="118">
        <v>6</v>
      </c>
      <c r="I60" s="134" t="s">
        <v>7</v>
      </c>
      <c r="J60" s="120">
        <v>8</v>
      </c>
      <c r="K60" s="121">
        <v>4</v>
      </c>
      <c r="L60" s="121">
        <v>1</v>
      </c>
      <c r="M60" s="120">
        <v>3</v>
      </c>
      <c r="N60" s="121">
        <v>50</v>
      </c>
      <c r="O60" s="121" t="s">
        <v>2</v>
      </c>
      <c r="P60" s="120">
        <v>46</v>
      </c>
      <c r="Q60" s="123">
        <v>9</v>
      </c>
      <c r="R60" s="124" t="s">
        <v>3</v>
      </c>
    </row>
    <row r="61" spans="1:18" ht="13.8" thickTop="1" x14ac:dyDescent="0.25">
      <c r="A61" s="179"/>
      <c r="B61" s="131"/>
      <c r="C61" s="131"/>
      <c r="D61" s="132"/>
      <c r="E61" s="131"/>
      <c r="F61" s="132"/>
      <c r="H61" s="118">
        <v>7</v>
      </c>
      <c r="I61" s="134" t="s">
        <v>68</v>
      </c>
      <c r="J61" s="120">
        <v>8</v>
      </c>
      <c r="K61" s="121">
        <v>3</v>
      </c>
      <c r="L61" s="121">
        <v>2</v>
      </c>
      <c r="M61" s="120">
        <v>3</v>
      </c>
      <c r="N61" s="121">
        <v>50</v>
      </c>
      <c r="O61" s="121" t="s">
        <v>2</v>
      </c>
      <c r="P61" s="120">
        <v>46</v>
      </c>
      <c r="Q61" s="123">
        <v>8</v>
      </c>
      <c r="R61" s="124" t="s">
        <v>3</v>
      </c>
    </row>
    <row r="62" spans="1:18" x14ac:dyDescent="0.25">
      <c r="A62" s="133"/>
      <c r="B62" s="133"/>
      <c r="C62" s="133"/>
      <c r="D62" s="133"/>
      <c r="E62" s="133"/>
      <c r="F62" s="133"/>
      <c r="H62" s="118">
        <v>8</v>
      </c>
      <c r="I62" s="158" t="s">
        <v>48</v>
      </c>
      <c r="J62" s="120">
        <v>8</v>
      </c>
      <c r="K62" s="121">
        <v>3</v>
      </c>
      <c r="L62" s="121">
        <v>0</v>
      </c>
      <c r="M62" s="120">
        <v>5</v>
      </c>
      <c r="N62" s="121">
        <v>46</v>
      </c>
      <c r="O62" s="121" t="s">
        <v>2</v>
      </c>
      <c r="P62" s="120">
        <v>50</v>
      </c>
      <c r="Q62" s="123">
        <v>6</v>
      </c>
      <c r="R62" s="124" t="s">
        <v>3</v>
      </c>
    </row>
    <row r="63" spans="1:18" x14ac:dyDescent="0.25">
      <c r="A63" s="133"/>
      <c r="B63" s="133"/>
      <c r="C63" s="133"/>
      <c r="D63" s="133"/>
      <c r="E63" s="133"/>
      <c r="F63" s="133"/>
      <c r="H63" s="118">
        <v>9</v>
      </c>
      <c r="I63" s="134" t="s">
        <v>49</v>
      </c>
      <c r="J63" s="120">
        <v>8</v>
      </c>
      <c r="K63" s="121">
        <v>2</v>
      </c>
      <c r="L63" s="121">
        <v>1</v>
      </c>
      <c r="M63" s="120">
        <v>5</v>
      </c>
      <c r="N63" s="121">
        <v>37</v>
      </c>
      <c r="O63" s="121" t="s">
        <v>2</v>
      </c>
      <c r="P63" s="120">
        <v>59</v>
      </c>
      <c r="Q63" s="123">
        <v>5</v>
      </c>
      <c r="R63" s="124" t="s">
        <v>3</v>
      </c>
    </row>
    <row r="64" spans="1:18" x14ac:dyDescent="0.25">
      <c r="A64" s="93"/>
      <c r="B64" s="133"/>
      <c r="C64" s="133"/>
      <c r="D64" s="133"/>
      <c r="E64" s="133"/>
      <c r="F64" s="133"/>
      <c r="H64" s="118">
        <v>10</v>
      </c>
      <c r="I64" s="134" t="s">
        <v>47</v>
      </c>
      <c r="J64" s="120">
        <v>8</v>
      </c>
      <c r="K64" s="121">
        <v>2</v>
      </c>
      <c r="L64" s="121">
        <v>0</v>
      </c>
      <c r="M64" s="120">
        <v>6</v>
      </c>
      <c r="N64" s="121">
        <v>32</v>
      </c>
      <c r="O64" s="121" t="s">
        <v>2</v>
      </c>
      <c r="P64" s="120">
        <v>64</v>
      </c>
      <c r="Q64" s="123">
        <v>4</v>
      </c>
      <c r="R64" s="124" t="s">
        <v>3</v>
      </c>
    </row>
    <row r="65" spans="1:23" x14ac:dyDescent="0.25">
      <c r="A65" s="133"/>
      <c r="B65" s="133"/>
      <c r="C65" s="133"/>
      <c r="D65" s="133"/>
      <c r="E65" s="133"/>
      <c r="F65" s="133"/>
      <c r="H65" s="118">
        <v>11</v>
      </c>
      <c r="I65" s="134" t="s">
        <v>35</v>
      </c>
      <c r="J65" s="120">
        <v>8</v>
      </c>
      <c r="K65" s="121">
        <v>0</v>
      </c>
      <c r="L65" s="121">
        <v>3</v>
      </c>
      <c r="M65" s="120">
        <v>5</v>
      </c>
      <c r="N65" s="121">
        <v>41</v>
      </c>
      <c r="O65" s="121" t="s">
        <v>2</v>
      </c>
      <c r="P65" s="120">
        <v>55</v>
      </c>
      <c r="Q65" s="123">
        <v>3</v>
      </c>
      <c r="R65" s="124" t="s">
        <v>3</v>
      </c>
    </row>
    <row r="66" spans="1:23" ht="13.8" thickBot="1" x14ac:dyDescent="0.3">
      <c r="A66" s="133"/>
      <c r="B66" s="133"/>
      <c r="C66" s="133"/>
      <c r="D66" s="133"/>
      <c r="E66" s="133"/>
      <c r="F66" s="133"/>
      <c r="H66" s="146">
        <v>12</v>
      </c>
      <c r="I66" s="149" t="s">
        <v>91</v>
      </c>
      <c r="J66" s="138">
        <v>8</v>
      </c>
      <c r="K66" s="139">
        <v>0</v>
      </c>
      <c r="L66" s="139">
        <v>2</v>
      </c>
      <c r="M66" s="138">
        <v>6</v>
      </c>
      <c r="N66" s="139">
        <v>26</v>
      </c>
      <c r="O66" s="139" t="s">
        <v>2</v>
      </c>
      <c r="P66" s="138">
        <v>70</v>
      </c>
      <c r="Q66" s="141">
        <v>2</v>
      </c>
      <c r="R66" s="142" t="s">
        <v>3</v>
      </c>
      <c r="V66" s="136"/>
    </row>
    <row r="67" spans="1:23" ht="13.8" thickTop="1" x14ac:dyDescent="0.25">
      <c r="A67" s="133"/>
      <c r="B67" s="133"/>
      <c r="C67" s="133"/>
      <c r="D67" s="133"/>
      <c r="E67" s="133"/>
      <c r="F67" s="133"/>
      <c r="J67" s="156">
        <v>96</v>
      </c>
      <c r="K67" s="156">
        <v>42</v>
      </c>
      <c r="L67" s="156">
        <v>12</v>
      </c>
      <c r="M67" s="156">
        <v>42</v>
      </c>
      <c r="N67" s="156">
        <v>576</v>
      </c>
      <c r="O67" s="156">
        <v>0</v>
      </c>
      <c r="P67" s="156">
        <v>576</v>
      </c>
      <c r="Q67" s="157">
        <v>96</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23622047244094491" right="0.23622047244094491" top="0.19685039370078741" bottom="0.35433070866141736" header="0.31496062992125984" footer="0.31496062992125984"/>
  <pageSetup paperSize="9" scale="83" orientation="portrait"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11</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42706</v>
      </c>
    </row>
    <row r="4" spans="1:29" ht="14.4" thickTop="1" thickBot="1" x14ac:dyDescent="0.3">
      <c r="A4" s="95" t="s">
        <v>56</v>
      </c>
      <c r="B4" s="96">
        <v>0</v>
      </c>
      <c r="C4" s="177" t="s">
        <v>106</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19</v>
      </c>
      <c r="B5" s="104" t="s">
        <v>2</v>
      </c>
      <c r="C5" s="104" t="s">
        <v>32</v>
      </c>
      <c r="D5" s="105">
        <v>9</v>
      </c>
      <c r="E5" s="106" t="s">
        <v>2</v>
      </c>
      <c r="F5" s="107">
        <v>3</v>
      </c>
      <c r="H5" s="108">
        <v>1</v>
      </c>
      <c r="I5" s="109" t="s">
        <v>19</v>
      </c>
      <c r="J5" s="110">
        <v>9</v>
      </c>
      <c r="K5" s="111">
        <v>9</v>
      </c>
      <c r="L5" s="111">
        <v>0</v>
      </c>
      <c r="M5" s="110">
        <v>0</v>
      </c>
      <c r="N5" s="111">
        <v>79</v>
      </c>
      <c r="O5" s="112" t="s">
        <v>2</v>
      </c>
      <c r="P5" s="110">
        <v>29</v>
      </c>
      <c r="Q5" s="113">
        <v>18</v>
      </c>
      <c r="R5" s="114" t="s">
        <v>3</v>
      </c>
    </row>
    <row r="6" spans="1:29" x14ac:dyDescent="0.25">
      <c r="A6" s="103" t="s">
        <v>18</v>
      </c>
      <c r="B6" s="104" t="s">
        <v>2</v>
      </c>
      <c r="C6" s="104" t="s">
        <v>84</v>
      </c>
      <c r="D6" s="115">
        <v>7</v>
      </c>
      <c r="E6" s="116" t="s">
        <v>2</v>
      </c>
      <c r="F6" s="117">
        <v>5</v>
      </c>
      <c r="H6" s="118">
        <v>2</v>
      </c>
      <c r="I6" s="119" t="s">
        <v>15</v>
      </c>
      <c r="J6" s="120">
        <v>10</v>
      </c>
      <c r="K6" s="121">
        <v>8</v>
      </c>
      <c r="L6" s="121">
        <v>1</v>
      </c>
      <c r="M6" s="120">
        <v>1</v>
      </c>
      <c r="N6" s="121">
        <v>81</v>
      </c>
      <c r="O6" s="122" t="s">
        <v>2</v>
      </c>
      <c r="P6" s="120">
        <v>39</v>
      </c>
      <c r="Q6" s="123">
        <v>17</v>
      </c>
      <c r="R6" s="124" t="s">
        <v>3</v>
      </c>
    </row>
    <row r="7" spans="1:29" x14ac:dyDescent="0.25">
      <c r="A7" s="103" t="s">
        <v>15</v>
      </c>
      <c r="B7" s="104" t="s">
        <v>2</v>
      </c>
      <c r="C7" s="104" t="s">
        <v>12</v>
      </c>
      <c r="D7" s="115">
        <v>9</v>
      </c>
      <c r="E7" s="116" t="s">
        <v>2</v>
      </c>
      <c r="F7" s="117">
        <v>3</v>
      </c>
      <c r="H7" s="118">
        <v>3</v>
      </c>
      <c r="I7" s="119" t="s">
        <v>12</v>
      </c>
      <c r="J7" s="120">
        <v>9</v>
      </c>
      <c r="K7" s="121">
        <v>7</v>
      </c>
      <c r="L7" s="121">
        <v>0</v>
      </c>
      <c r="M7" s="120">
        <v>2</v>
      </c>
      <c r="N7" s="121">
        <v>66</v>
      </c>
      <c r="O7" s="122" t="s">
        <v>2</v>
      </c>
      <c r="P7" s="120">
        <v>42</v>
      </c>
      <c r="Q7" s="123">
        <v>14</v>
      </c>
      <c r="R7" s="124" t="s">
        <v>3</v>
      </c>
    </row>
    <row r="8" spans="1:29" x14ac:dyDescent="0.25">
      <c r="A8" s="103" t="s">
        <v>17</v>
      </c>
      <c r="B8" s="104" t="s">
        <v>2</v>
      </c>
      <c r="C8" s="104" t="s">
        <v>11</v>
      </c>
      <c r="D8" s="115">
        <v>6</v>
      </c>
      <c r="E8" s="116" t="s">
        <v>2</v>
      </c>
      <c r="F8" s="117">
        <v>6</v>
      </c>
      <c r="H8" s="118">
        <v>4</v>
      </c>
      <c r="I8" s="125" t="s">
        <v>18</v>
      </c>
      <c r="J8" s="120">
        <v>10</v>
      </c>
      <c r="K8" s="121">
        <v>6</v>
      </c>
      <c r="L8" s="121">
        <v>1</v>
      </c>
      <c r="M8" s="120">
        <v>3</v>
      </c>
      <c r="N8" s="121">
        <v>64</v>
      </c>
      <c r="O8" s="122" t="s">
        <v>2</v>
      </c>
      <c r="P8" s="120">
        <v>56</v>
      </c>
      <c r="Q8" s="123">
        <v>13</v>
      </c>
      <c r="R8" s="124" t="s">
        <v>3</v>
      </c>
    </row>
    <row r="9" spans="1:29" x14ac:dyDescent="0.25">
      <c r="A9" s="103" t="s">
        <v>65</v>
      </c>
      <c r="B9" s="104" t="s">
        <v>2</v>
      </c>
      <c r="C9" s="104" t="s">
        <v>31</v>
      </c>
      <c r="D9" s="115">
        <v>3</v>
      </c>
      <c r="E9" s="116" t="s">
        <v>2</v>
      </c>
      <c r="F9" s="117">
        <v>9</v>
      </c>
      <c r="H9" s="118">
        <v>5</v>
      </c>
      <c r="I9" s="119" t="s">
        <v>32</v>
      </c>
      <c r="J9" s="120">
        <v>9</v>
      </c>
      <c r="K9" s="121">
        <v>6</v>
      </c>
      <c r="L9" s="121">
        <v>1</v>
      </c>
      <c r="M9" s="120">
        <v>2</v>
      </c>
      <c r="N9" s="121">
        <v>58</v>
      </c>
      <c r="O9" s="122" t="s">
        <v>2</v>
      </c>
      <c r="P9" s="120">
        <v>50</v>
      </c>
      <c r="Q9" s="123">
        <v>13</v>
      </c>
      <c r="R9" s="124" t="s">
        <v>3</v>
      </c>
    </row>
    <row r="10" spans="1:29" x14ac:dyDescent="0.25">
      <c r="A10" s="103" t="s">
        <v>38</v>
      </c>
      <c r="B10" s="104" t="s">
        <v>2</v>
      </c>
      <c r="C10" s="104" t="s">
        <v>14</v>
      </c>
      <c r="D10" s="115">
        <v>9</v>
      </c>
      <c r="E10" s="116" t="s">
        <v>2</v>
      </c>
      <c r="F10" s="117">
        <v>3</v>
      </c>
      <c r="H10" s="118">
        <v>6</v>
      </c>
      <c r="I10" s="119" t="s">
        <v>38</v>
      </c>
      <c r="J10" s="120">
        <v>9</v>
      </c>
      <c r="K10" s="121">
        <v>5</v>
      </c>
      <c r="L10" s="121">
        <v>0</v>
      </c>
      <c r="M10" s="120">
        <v>4</v>
      </c>
      <c r="N10" s="121">
        <v>63</v>
      </c>
      <c r="O10" s="122" t="s">
        <v>2</v>
      </c>
      <c r="P10" s="120">
        <v>45</v>
      </c>
      <c r="Q10" s="123">
        <v>10</v>
      </c>
      <c r="R10" s="124" t="s">
        <v>3</v>
      </c>
    </row>
    <row r="11" spans="1:29" ht="13.8" thickBot="1" x14ac:dyDescent="0.3">
      <c r="A11" s="126" t="s">
        <v>20</v>
      </c>
      <c r="B11" s="127" t="s">
        <v>2</v>
      </c>
      <c r="C11" s="127" t="s">
        <v>37</v>
      </c>
      <c r="D11" s="189"/>
      <c r="E11" s="190"/>
      <c r="F11" s="191"/>
      <c r="H11" s="118">
        <v>7</v>
      </c>
      <c r="I11" s="119" t="s">
        <v>84</v>
      </c>
      <c r="J11" s="120">
        <v>9</v>
      </c>
      <c r="K11" s="121">
        <v>4</v>
      </c>
      <c r="L11" s="121">
        <v>1</v>
      </c>
      <c r="M11" s="120">
        <v>4</v>
      </c>
      <c r="N11" s="121">
        <v>56</v>
      </c>
      <c r="O11" s="122" t="s">
        <v>2</v>
      </c>
      <c r="P11" s="120">
        <v>52</v>
      </c>
      <c r="Q11" s="123">
        <v>9</v>
      </c>
      <c r="R11" s="124" t="s">
        <v>3</v>
      </c>
    </row>
    <row r="12" spans="1:29" ht="13.8" thickTop="1" x14ac:dyDescent="0.25">
      <c r="A12" s="131"/>
      <c r="B12" s="131"/>
      <c r="C12" s="131"/>
      <c r="D12" s="132"/>
      <c r="E12" s="132"/>
      <c r="F12" s="132"/>
      <c r="H12" s="118">
        <v>8</v>
      </c>
      <c r="I12" s="119" t="s">
        <v>11</v>
      </c>
      <c r="J12" s="120">
        <v>9</v>
      </c>
      <c r="K12" s="121">
        <v>2</v>
      </c>
      <c r="L12" s="121">
        <v>4</v>
      </c>
      <c r="M12" s="120">
        <v>3</v>
      </c>
      <c r="N12" s="121">
        <v>50</v>
      </c>
      <c r="O12" s="122" t="s">
        <v>2</v>
      </c>
      <c r="P12" s="120">
        <v>58</v>
      </c>
      <c r="Q12" s="123">
        <v>8</v>
      </c>
      <c r="R12" s="124" t="s">
        <v>3</v>
      </c>
    </row>
    <row r="13" spans="1:29" x14ac:dyDescent="0.25">
      <c r="A13" s="133"/>
      <c r="B13" s="133"/>
      <c r="C13" s="133"/>
      <c r="D13" s="133"/>
      <c r="E13" s="133"/>
      <c r="F13" s="133"/>
      <c r="H13" s="118">
        <v>9</v>
      </c>
      <c r="I13" s="119" t="s">
        <v>17</v>
      </c>
      <c r="J13" s="120">
        <v>10</v>
      </c>
      <c r="K13" s="121">
        <v>3</v>
      </c>
      <c r="L13" s="121">
        <v>1</v>
      </c>
      <c r="M13" s="120">
        <v>6</v>
      </c>
      <c r="N13" s="121">
        <v>53</v>
      </c>
      <c r="O13" s="122" t="s">
        <v>2</v>
      </c>
      <c r="P13" s="120">
        <v>67</v>
      </c>
      <c r="Q13" s="123">
        <v>7</v>
      </c>
      <c r="R13" s="124" t="s">
        <v>3</v>
      </c>
    </row>
    <row r="14" spans="1:29" x14ac:dyDescent="0.25">
      <c r="A14" s="133"/>
      <c r="B14" s="133"/>
      <c r="C14" s="133"/>
      <c r="D14" s="133"/>
      <c r="E14" s="133"/>
      <c r="F14" s="133"/>
      <c r="H14" s="118">
        <v>10</v>
      </c>
      <c r="I14" s="125" t="s">
        <v>31</v>
      </c>
      <c r="J14" s="120">
        <v>9</v>
      </c>
      <c r="K14" s="121">
        <v>2</v>
      </c>
      <c r="L14" s="121">
        <v>1</v>
      </c>
      <c r="M14" s="120">
        <v>6</v>
      </c>
      <c r="N14" s="121">
        <v>48</v>
      </c>
      <c r="O14" s="122" t="s">
        <v>2</v>
      </c>
      <c r="P14" s="120">
        <v>60</v>
      </c>
      <c r="Q14" s="123">
        <v>5</v>
      </c>
      <c r="R14" s="124" t="s">
        <v>3</v>
      </c>
    </row>
    <row r="15" spans="1:29" x14ac:dyDescent="0.25">
      <c r="A15" s="133"/>
      <c r="B15" s="133"/>
      <c r="C15" s="133"/>
      <c r="D15" s="133"/>
      <c r="E15" s="133"/>
      <c r="F15" s="133"/>
      <c r="H15" s="118">
        <v>11</v>
      </c>
      <c r="I15" s="119" t="s">
        <v>14</v>
      </c>
      <c r="J15" s="120">
        <v>9</v>
      </c>
      <c r="K15" s="121">
        <v>1</v>
      </c>
      <c r="L15" s="121">
        <v>1</v>
      </c>
      <c r="M15" s="120">
        <v>7</v>
      </c>
      <c r="N15" s="121">
        <v>40</v>
      </c>
      <c r="O15" s="122" t="s">
        <v>2</v>
      </c>
      <c r="P15" s="120">
        <v>68</v>
      </c>
      <c r="Q15" s="123">
        <v>3</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20</v>
      </c>
      <c r="J16" s="120">
        <v>9</v>
      </c>
      <c r="K16" s="121">
        <v>1</v>
      </c>
      <c r="L16" s="121">
        <v>1</v>
      </c>
      <c r="M16" s="120">
        <v>7</v>
      </c>
      <c r="N16" s="121">
        <v>36</v>
      </c>
      <c r="O16" s="122" t="s">
        <v>2</v>
      </c>
      <c r="P16" s="120">
        <v>72</v>
      </c>
      <c r="Q16" s="123">
        <v>3</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9</v>
      </c>
      <c r="K17" s="139">
        <v>0</v>
      </c>
      <c r="L17" s="139">
        <v>0</v>
      </c>
      <c r="M17" s="138">
        <v>9</v>
      </c>
      <c r="N17" s="139">
        <v>26</v>
      </c>
      <c r="O17" s="140" t="s">
        <v>2</v>
      </c>
      <c r="P17" s="138">
        <v>82</v>
      </c>
      <c r="Q17" s="141">
        <v>0</v>
      </c>
      <c r="R17" s="142" t="s">
        <v>3</v>
      </c>
    </row>
    <row r="18" spans="1:18" ht="13.8" thickTop="1" x14ac:dyDescent="0.25">
      <c r="A18" s="133"/>
      <c r="B18" s="133"/>
      <c r="C18" s="133"/>
      <c r="D18" s="133"/>
      <c r="E18" s="133"/>
      <c r="F18" s="133"/>
      <c r="H18" s="122"/>
      <c r="I18" s="136"/>
      <c r="J18" s="121">
        <v>120</v>
      </c>
      <c r="K18" s="121">
        <v>54</v>
      </c>
      <c r="L18" s="121">
        <v>12</v>
      </c>
      <c r="M18" s="121">
        <v>54</v>
      </c>
      <c r="N18" s="121">
        <v>720</v>
      </c>
      <c r="O18" s="121">
        <v>0</v>
      </c>
      <c r="P18" s="121">
        <v>720</v>
      </c>
      <c r="Q18" s="123">
        <v>120</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106</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86</v>
      </c>
      <c r="B22" s="104" t="s">
        <v>2</v>
      </c>
      <c r="C22" s="104" t="s">
        <v>16</v>
      </c>
      <c r="D22" s="105">
        <v>4</v>
      </c>
      <c r="E22" s="106" t="s">
        <v>2</v>
      </c>
      <c r="F22" s="107">
        <v>8</v>
      </c>
      <c r="H22" s="108">
        <v>1</v>
      </c>
      <c r="I22" s="144" t="s">
        <v>16</v>
      </c>
      <c r="J22" s="110">
        <v>9</v>
      </c>
      <c r="K22" s="111">
        <v>7</v>
      </c>
      <c r="L22" s="111">
        <v>1</v>
      </c>
      <c r="M22" s="110">
        <v>1</v>
      </c>
      <c r="N22" s="111">
        <v>72</v>
      </c>
      <c r="O22" s="112" t="s">
        <v>2</v>
      </c>
      <c r="P22" s="110">
        <v>36</v>
      </c>
      <c r="Q22" s="113">
        <v>15</v>
      </c>
      <c r="R22" s="114" t="s">
        <v>3</v>
      </c>
    </row>
    <row r="23" spans="1:18" x14ac:dyDescent="0.25">
      <c r="A23" s="103" t="s">
        <v>50</v>
      </c>
      <c r="B23" s="104" t="s">
        <v>2</v>
      </c>
      <c r="C23" s="104" t="s">
        <v>24</v>
      </c>
      <c r="D23" s="115">
        <v>7</v>
      </c>
      <c r="E23" s="116" t="s">
        <v>2</v>
      </c>
      <c r="F23" s="117">
        <v>5</v>
      </c>
      <c r="H23" s="118">
        <v>2</v>
      </c>
      <c r="I23" s="144" t="s">
        <v>33</v>
      </c>
      <c r="J23" s="145">
        <v>10</v>
      </c>
      <c r="K23" s="121">
        <v>7</v>
      </c>
      <c r="L23" s="121">
        <v>1</v>
      </c>
      <c r="M23" s="120">
        <v>2</v>
      </c>
      <c r="N23" s="121">
        <v>69</v>
      </c>
      <c r="O23" s="122" t="s">
        <v>2</v>
      </c>
      <c r="P23" s="120">
        <v>51</v>
      </c>
      <c r="Q23" s="123">
        <v>15</v>
      </c>
      <c r="R23" s="124" t="s">
        <v>3</v>
      </c>
    </row>
    <row r="24" spans="1:18" x14ac:dyDescent="0.25">
      <c r="A24" s="103" t="s">
        <v>23</v>
      </c>
      <c r="B24" s="104" t="s">
        <v>2</v>
      </c>
      <c r="C24" s="104" t="s">
        <v>13</v>
      </c>
      <c r="D24" s="115">
        <v>9</v>
      </c>
      <c r="E24" s="116" t="s">
        <v>2</v>
      </c>
      <c r="F24" s="117">
        <v>3</v>
      </c>
      <c r="H24" s="118">
        <v>3</v>
      </c>
      <c r="I24" s="144" t="s">
        <v>23</v>
      </c>
      <c r="J24" s="145">
        <v>10</v>
      </c>
      <c r="K24" s="121">
        <v>5</v>
      </c>
      <c r="L24" s="121">
        <v>3</v>
      </c>
      <c r="M24" s="120">
        <v>2</v>
      </c>
      <c r="N24" s="121">
        <v>68</v>
      </c>
      <c r="O24" s="122" t="s">
        <v>2</v>
      </c>
      <c r="P24" s="120">
        <v>52</v>
      </c>
      <c r="Q24" s="123">
        <v>13</v>
      </c>
      <c r="R24" s="124" t="s">
        <v>3</v>
      </c>
    </row>
    <row r="25" spans="1:18" x14ac:dyDescent="0.25">
      <c r="A25" s="103" t="s">
        <v>30</v>
      </c>
      <c r="B25" s="104" t="s">
        <v>2</v>
      </c>
      <c r="C25" s="104" t="s">
        <v>33</v>
      </c>
      <c r="D25" s="115">
        <v>7</v>
      </c>
      <c r="E25" s="116" t="s">
        <v>2</v>
      </c>
      <c r="F25" s="117">
        <v>5</v>
      </c>
      <c r="H25" s="118">
        <v>4</v>
      </c>
      <c r="I25" s="144" t="s">
        <v>85</v>
      </c>
      <c r="J25" s="145">
        <v>9</v>
      </c>
      <c r="K25" s="121">
        <v>5</v>
      </c>
      <c r="L25" s="121">
        <v>2</v>
      </c>
      <c r="M25" s="120">
        <v>2</v>
      </c>
      <c r="N25" s="121">
        <v>61</v>
      </c>
      <c r="O25" s="122" t="s">
        <v>2</v>
      </c>
      <c r="P25" s="120">
        <v>47</v>
      </c>
      <c r="Q25" s="123">
        <v>12</v>
      </c>
      <c r="R25" s="124" t="s">
        <v>3</v>
      </c>
    </row>
    <row r="26" spans="1:18" x14ac:dyDescent="0.25">
      <c r="A26" s="103" t="s">
        <v>34</v>
      </c>
      <c r="B26" s="104" t="s">
        <v>2</v>
      </c>
      <c r="C26" s="104" t="s">
        <v>42</v>
      </c>
      <c r="D26" s="115">
        <v>3</v>
      </c>
      <c r="E26" s="116" t="s">
        <v>2</v>
      </c>
      <c r="F26" s="117">
        <v>9</v>
      </c>
      <c r="H26" s="118">
        <v>5</v>
      </c>
      <c r="I26" s="144" t="s">
        <v>42</v>
      </c>
      <c r="J26" s="145">
        <v>9</v>
      </c>
      <c r="K26" s="121">
        <v>5</v>
      </c>
      <c r="L26" s="121">
        <v>1</v>
      </c>
      <c r="M26" s="120">
        <v>3</v>
      </c>
      <c r="N26" s="121">
        <v>61</v>
      </c>
      <c r="O26" s="122" t="s">
        <v>2</v>
      </c>
      <c r="P26" s="120">
        <v>47</v>
      </c>
      <c r="Q26" s="123">
        <v>11</v>
      </c>
      <c r="R26" s="124" t="s">
        <v>3</v>
      </c>
    </row>
    <row r="27" spans="1:18" x14ac:dyDescent="0.25">
      <c r="A27" s="103" t="s">
        <v>85</v>
      </c>
      <c r="B27" s="104" t="s">
        <v>2</v>
      </c>
      <c r="C27" s="104" t="s">
        <v>87</v>
      </c>
      <c r="D27" s="115">
        <v>11</v>
      </c>
      <c r="E27" s="116" t="s">
        <v>2</v>
      </c>
      <c r="F27" s="117">
        <v>1</v>
      </c>
      <c r="H27" s="118">
        <v>6</v>
      </c>
      <c r="I27" s="144" t="s">
        <v>13</v>
      </c>
      <c r="J27" s="145">
        <v>9</v>
      </c>
      <c r="K27" s="121">
        <v>5</v>
      </c>
      <c r="L27" s="121">
        <v>0</v>
      </c>
      <c r="M27" s="120">
        <v>4</v>
      </c>
      <c r="N27" s="121">
        <v>59</v>
      </c>
      <c r="O27" s="122" t="s">
        <v>2</v>
      </c>
      <c r="P27" s="120">
        <v>49</v>
      </c>
      <c r="Q27" s="123">
        <v>10</v>
      </c>
      <c r="R27" s="124" t="s">
        <v>3</v>
      </c>
    </row>
    <row r="28" spans="1:18" ht="13.8" thickBot="1" x14ac:dyDescent="0.3">
      <c r="A28" s="126" t="s">
        <v>8</v>
      </c>
      <c r="B28" s="127" t="s">
        <v>2</v>
      </c>
      <c r="C28" s="127" t="s">
        <v>37</v>
      </c>
      <c r="D28" s="189"/>
      <c r="E28" s="190"/>
      <c r="F28" s="191"/>
      <c r="H28" s="118">
        <v>7</v>
      </c>
      <c r="I28" s="144" t="s">
        <v>86</v>
      </c>
      <c r="J28" s="145">
        <v>10</v>
      </c>
      <c r="K28" s="121">
        <v>4</v>
      </c>
      <c r="L28" s="121">
        <v>2</v>
      </c>
      <c r="M28" s="120">
        <v>4</v>
      </c>
      <c r="N28" s="121">
        <v>59</v>
      </c>
      <c r="O28" s="122" t="s">
        <v>2</v>
      </c>
      <c r="P28" s="120">
        <v>61</v>
      </c>
      <c r="Q28" s="123">
        <v>10</v>
      </c>
      <c r="R28" s="124" t="s">
        <v>3</v>
      </c>
    </row>
    <row r="29" spans="1:18" ht="13.8" thickTop="1" x14ac:dyDescent="0.25">
      <c r="A29" s="131"/>
      <c r="B29" s="131"/>
      <c r="C29" s="131"/>
      <c r="D29" s="132"/>
      <c r="E29" s="131"/>
      <c r="F29" s="132"/>
      <c r="H29" s="118">
        <v>8</v>
      </c>
      <c r="I29" s="144" t="s">
        <v>30</v>
      </c>
      <c r="J29" s="145">
        <v>9</v>
      </c>
      <c r="K29" s="121">
        <v>3</v>
      </c>
      <c r="L29" s="121">
        <v>4</v>
      </c>
      <c r="M29" s="120">
        <v>2</v>
      </c>
      <c r="N29" s="121">
        <v>56</v>
      </c>
      <c r="O29" s="122" t="s">
        <v>2</v>
      </c>
      <c r="P29" s="120">
        <v>52</v>
      </c>
      <c r="Q29" s="123">
        <v>10</v>
      </c>
      <c r="R29" s="124" t="s">
        <v>3</v>
      </c>
    </row>
    <row r="30" spans="1:18" x14ac:dyDescent="0.25">
      <c r="A30" s="133"/>
      <c r="B30" s="133"/>
      <c r="C30" s="133"/>
      <c r="D30" s="133"/>
      <c r="E30" s="133"/>
      <c r="F30" s="133"/>
      <c r="H30" s="118">
        <v>9</v>
      </c>
      <c r="I30" s="144" t="s">
        <v>8</v>
      </c>
      <c r="J30" s="145">
        <v>9</v>
      </c>
      <c r="K30" s="121">
        <v>2</v>
      </c>
      <c r="L30" s="121">
        <v>4</v>
      </c>
      <c r="M30" s="120">
        <v>3</v>
      </c>
      <c r="N30" s="121">
        <v>54</v>
      </c>
      <c r="O30" s="122" t="s">
        <v>2</v>
      </c>
      <c r="P30" s="120">
        <v>54</v>
      </c>
      <c r="Q30" s="123">
        <v>8</v>
      </c>
      <c r="R30" s="124" t="s">
        <v>3</v>
      </c>
    </row>
    <row r="31" spans="1:18" x14ac:dyDescent="0.25">
      <c r="A31" s="133"/>
      <c r="B31" s="133"/>
      <c r="C31" s="133"/>
      <c r="D31" s="133"/>
      <c r="E31" s="133"/>
      <c r="F31" s="133"/>
      <c r="H31" s="118">
        <v>10</v>
      </c>
      <c r="I31" s="144" t="s">
        <v>24</v>
      </c>
      <c r="J31" s="145">
        <v>9</v>
      </c>
      <c r="K31" s="121">
        <v>3</v>
      </c>
      <c r="L31" s="121">
        <v>1</v>
      </c>
      <c r="M31" s="120">
        <v>5</v>
      </c>
      <c r="N31" s="121">
        <v>51</v>
      </c>
      <c r="O31" s="122" t="s">
        <v>2</v>
      </c>
      <c r="P31" s="120">
        <v>57</v>
      </c>
      <c r="Q31" s="123">
        <v>7</v>
      </c>
      <c r="R31" s="124" t="s">
        <v>3</v>
      </c>
    </row>
    <row r="32" spans="1:18" x14ac:dyDescent="0.25">
      <c r="A32" s="133"/>
      <c r="B32" s="133"/>
      <c r="C32" s="133"/>
      <c r="D32" s="133"/>
      <c r="E32" s="133"/>
      <c r="F32" s="133"/>
      <c r="H32" s="118">
        <v>11</v>
      </c>
      <c r="I32" s="144" t="s">
        <v>34</v>
      </c>
      <c r="J32" s="145">
        <v>9</v>
      </c>
      <c r="K32" s="121">
        <v>2</v>
      </c>
      <c r="L32" s="121">
        <v>2</v>
      </c>
      <c r="M32" s="120">
        <v>5</v>
      </c>
      <c r="N32" s="121">
        <v>41</v>
      </c>
      <c r="O32" s="122" t="s">
        <v>2</v>
      </c>
      <c r="P32" s="120">
        <v>67</v>
      </c>
      <c r="Q32" s="123">
        <v>6</v>
      </c>
      <c r="R32" s="134" t="s">
        <v>3</v>
      </c>
    </row>
    <row r="33" spans="1:29" x14ac:dyDescent="0.25">
      <c r="A33" s="133"/>
      <c r="B33" s="133"/>
      <c r="C33" s="133"/>
      <c r="D33" s="133"/>
      <c r="E33" s="133"/>
      <c r="F33" s="133"/>
      <c r="H33" s="118">
        <v>12</v>
      </c>
      <c r="I33" s="144" t="s">
        <v>50</v>
      </c>
      <c r="J33" s="145">
        <v>9</v>
      </c>
      <c r="K33" s="121">
        <v>1</v>
      </c>
      <c r="L33" s="121">
        <v>0</v>
      </c>
      <c r="M33" s="120">
        <v>8</v>
      </c>
      <c r="N33" s="121">
        <v>43</v>
      </c>
      <c r="O33" s="122" t="s">
        <v>2</v>
      </c>
      <c r="P33" s="120">
        <v>65</v>
      </c>
      <c r="Q33" s="123">
        <v>2</v>
      </c>
      <c r="R33" s="134" t="s">
        <v>3</v>
      </c>
    </row>
    <row r="34" spans="1:29" ht="13.8" thickBot="1" x14ac:dyDescent="0.3">
      <c r="A34" s="133"/>
      <c r="B34" s="133"/>
      <c r="C34" s="133"/>
      <c r="D34" s="133"/>
      <c r="E34" s="133"/>
      <c r="F34" s="133"/>
      <c r="H34" s="146">
        <v>13</v>
      </c>
      <c r="I34" s="147" t="s">
        <v>87</v>
      </c>
      <c r="J34" s="148">
        <v>9</v>
      </c>
      <c r="K34" s="139">
        <v>0</v>
      </c>
      <c r="L34" s="139">
        <v>1</v>
      </c>
      <c r="M34" s="138">
        <v>8</v>
      </c>
      <c r="N34" s="139">
        <v>26</v>
      </c>
      <c r="O34" s="140" t="s">
        <v>2</v>
      </c>
      <c r="P34" s="138">
        <v>82</v>
      </c>
      <c r="Q34" s="141">
        <v>1</v>
      </c>
      <c r="R34" s="149" t="s">
        <v>3</v>
      </c>
    </row>
    <row r="35" spans="1:29" ht="13.8" thickTop="1" x14ac:dyDescent="0.25">
      <c r="A35" s="133"/>
      <c r="B35" s="133"/>
      <c r="C35" s="133"/>
      <c r="D35" s="133"/>
      <c r="E35" s="133"/>
      <c r="F35" s="133"/>
      <c r="H35" s="122"/>
      <c r="I35" s="136"/>
      <c r="J35" s="121">
        <v>120</v>
      </c>
      <c r="K35" s="121">
        <v>49</v>
      </c>
      <c r="L35" s="121">
        <v>22</v>
      </c>
      <c r="M35" s="121">
        <v>49</v>
      </c>
      <c r="N35" s="121">
        <v>720</v>
      </c>
      <c r="O35" s="121">
        <v>0</v>
      </c>
      <c r="P35" s="121">
        <v>720</v>
      </c>
      <c r="Q35" s="123">
        <v>120</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33"/>
      <c r="B37" s="133"/>
      <c r="C37" s="133"/>
      <c r="D37" s="133"/>
      <c r="E37" s="133"/>
      <c r="F37" s="133"/>
      <c r="G37" s="99"/>
      <c r="H37" s="122"/>
      <c r="I37" s="136"/>
      <c r="J37" s="121"/>
      <c r="K37" s="121"/>
      <c r="L37" s="121"/>
      <c r="M37" s="121"/>
      <c r="N37" s="121"/>
      <c r="O37" s="121"/>
      <c r="P37" s="121"/>
      <c r="Q37" s="123"/>
      <c r="R37" s="136"/>
    </row>
    <row r="38" spans="1:29" ht="14.4" thickTop="1" thickBot="1" x14ac:dyDescent="0.3">
      <c r="A38" s="95" t="s">
        <v>58</v>
      </c>
      <c r="B38" s="96">
        <v>0</v>
      </c>
      <c r="C38" s="177" t="s">
        <v>105</v>
      </c>
      <c r="D38" s="96"/>
      <c r="E38" s="97"/>
      <c r="F38" s="98"/>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03" t="s">
        <v>21</v>
      </c>
      <c r="B39" s="104" t="s">
        <v>2</v>
      </c>
      <c r="C39" s="215" t="s">
        <v>28</v>
      </c>
      <c r="D39" s="105">
        <v>4</v>
      </c>
      <c r="E39" s="106" t="s">
        <v>2</v>
      </c>
      <c r="F39" s="107">
        <v>8</v>
      </c>
      <c r="H39" s="108">
        <v>1</v>
      </c>
      <c r="I39" s="166" t="s">
        <v>36</v>
      </c>
      <c r="J39" s="110">
        <v>9</v>
      </c>
      <c r="K39" s="111">
        <v>6</v>
      </c>
      <c r="L39" s="111">
        <v>3</v>
      </c>
      <c r="M39" s="110">
        <v>0</v>
      </c>
      <c r="N39" s="111">
        <v>65</v>
      </c>
      <c r="O39" s="112" t="s">
        <v>2</v>
      </c>
      <c r="P39" s="110">
        <v>43</v>
      </c>
      <c r="Q39" s="113">
        <v>15</v>
      </c>
      <c r="R39" s="114" t="s">
        <v>3</v>
      </c>
    </row>
    <row r="40" spans="1:29" x14ac:dyDescent="0.25">
      <c r="A40" s="103" t="s">
        <v>45</v>
      </c>
      <c r="B40" s="104" t="s">
        <v>2</v>
      </c>
      <c r="C40" s="215" t="s">
        <v>46</v>
      </c>
      <c r="D40" s="115">
        <v>8</v>
      </c>
      <c r="E40" s="116" t="s">
        <v>2</v>
      </c>
      <c r="F40" s="117">
        <v>4</v>
      </c>
      <c r="H40" s="118">
        <v>2</v>
      </c>
      <c r="I40" s="144" t="s">
        <v>29</v>
      </c>
      <c r="J40" s="145">
        <v>9</v>
      </c>
      <c r="K40" s="151">
        <v>6</v>
      </c>
      <c r="L40" s="121">
        <v>2</v>
      </c>
      <c r="M40" s="120">
        <v>1</v>
      </c>
      <c r="N40" s="151">
        <v>67</v>
      </c>
      <c r="O40" s="122" t="s">
        <v>2</v>
      </c>
      <c r="P40" s="120">
        <v>41</v>
      </c>
      <c r="Q40" s="152">
        <v>14</v>
      </c>
      <c r="R40" s="124" t="s">
        <v>3</v>
      </c>
    </row>
    <row r="41" spans="1:29" x14ac:dyDescent="0.25">
      <c r="A41" s="103" t="s">
        <v>9</v>
      </c>
      <c r="B41" s="104" t="s">
        <v>2</v>
      </c>
      <c r="C41" s="215" t="s">
        <v>89</v>
      </c>
      <c r="D41" s="115">
        <v>5</v>
      </c>
      <c r="E41" s="116" t="s">
        <v>2</v>
      </c>
      <c r="F41" s="117">
        <v>7</v>
      </c>
      <c r="H41" s="118">
        <v>3</v>
      </c>
      <c r="I41" s="144" t="s">
        <v>9</v>
      </c>
      <c r="J41" s="145">
        <v>9</v>
      </c>
      <c r="K41" s="151">
        <v>6</v>
      </c>
      <c r="L41" s="121">
        <v>1</v>
      </c>
      <c r="M41" s="120">
        <v>2</v>
      </c>
      <c r="N41" s="151">
        <v>64</v>
      </c>
      <c r="O41" s="122" t="s">
        <v>2</v>
      </c>
      <c r="P41" s="120">
        <v>44</v>
      </c>
      <c r="Q41" s="152">
        <v>13</v>
      </c>
      <c r="R41" s="124" t="s">
        <v>3</v>
      </c>
    </row>
    <row r="42" spans="1:29" x14ac:dyDescent="0.25">
      <c r="A42" s="103" t="s">
        <v>36</v>
      </c>
      <c r="B42" s="104" t="s">
        <v>2</v>
      </c>
      <c r="C42" s="215" t="s">
        <v>22</v>
      </c>
      <c r="D42" s="115">
        <v>8</v>
      </c>
      <c r="E42" s="116" t="s">
        <v>2</v>
      </c>
      <c r="F42" s="117">
        <v>4</v>
      </c>
      <c r="G42" s="131"/>
      <c r="H42" s="118">
        <v>4</v>
      </c>
      <c r="I42" s="153" t="s">
        <v>63</v>
      </c>
      <c r="J42" s="145">
        <v>9</v>
      </c>
      <c r="K42" s="151">
        <v>4</v>
      </c>
      <c r="L42" s="121">
        <v>3</v>
      </c>
      <c r="M42" s="120">
        <v>2</v>
      </c>
      <c r="N42" s="151">
        <v>58</v>
      </c>
      <c r="O42" s="122" t="s">
        <v>2</v>
      </c>
      <c r="P42" s="120">
        <v>50</v>
      </c>
      <c r="Q42" s="152">
        <v>11</v>
      </c>
      <c r="R42" s="124" t="s">
        <v>3</v>
      </c>
    </row>
    <row r="43" spans="1:29" x14ac:dyDescent="0.25">
      <c r="A43" s="103" t="s">
        <v>44</v>
      </c>
      <c r="B43" s="104" t="s">
        <v>2</v>
      </c>
      <c r="C43" s="215" t="s">
        <v>63</v>
      </c>
      <c r="D43" s="115">
        <v>2</v>
      </c>
      <c r="E43" s="116" t="s">
        <v>2</v>
      </c>
      <c r="F43" s="117">
        <v>10</v>
      </c>
      <c r="H43" s="118">
        <v>5</v>
      </c>
      <c r="I43" s="144" t="s">
        <v>22</v>
      </c>
      <c r="J43" s="145">
        <v>9</v>
      </c>
      <c r="K43" s="151">
        <v>5</v>
      </c>
      <c r="L43" s="121">
        <v>0</v>
      </c>
      <c r="M43" s="120">
        <v>4</v>
      </c>
      <c r="N43" s="151">
        <v>55</v>
      </c>
      <c r="O43" s="122" t="s">
        <v>2</v>
      </c>
      <c r="P43" s="120">
        <v>53</v>
      </c>
      <c r="Q43" s="152">
        <v>10</v>
      </c>
      <c r="R43" s="124" t="s">
        <v>3</v>
      </c>
    </row>
    <row r="44" spans="1:29" ht="13.8" thickBot="1" x14ac:dyDescent="0.3">
      <c r="A44" s="182" t="s">
        <v>29</v>
      </c>
      <c r="B44" s="127" t="s">
        <v>2</v>
      </c>
      <c r="C44" s="216" t="s">
        <v>88</v>
      </c>
      <c r="D44" s="128">
        <v>7</v>
      </c>
      <c r="E44" s="129" t="s">
        <v>2</v>
      </c>
      <c r="F44" s="130">
        <v>5</v>
      </c>
      <c r="H44" s="118">
        <v>6</v>
      </c>
      <c r="I44" s="153" t="s">
        <v>88</v>
      </c>
      <c r="J44" s="145">
        <v>9</v>
      </c>
      <c r="K44" s="151">
        <v>4</v>
      </c>
      <c r="L44" s="121">
        <v>2</v>
      </c>
      <c r="M44" s="120">
        <v>3</v>
      </c>
      <c r="N44" s="151">
        <v>63</v>
      </c>
      <c r="O44" s="122" t="s">
        <v>2</v>
      </c>
      <c r="P44" s="120">
        <v>45</v>
      </c>
      <c r="Q44" s="152">
        <v>10</v>
      </c>
      <c r="R44" s="124" t="s">
        <v>3</v>
      </c>
    </row>
    <row r="45" spans="1:29" ht="13.8" thickTop="1" x14ac:dyDescent="0.25">
      <c r="A45" s="133"/>
      <c r="B45" s="133"/>
      <c r="C45" s="133"/>
      <c r="D45" s="133"/>
      <c r="E45" s="133"/>
      <c r="F45" s="133"/>
      <c r="H45" s="118">
        <v>7</v>
      </c>
      <c r="I45" s="153" t="s">
        <v>89</v>
      </c>
      <c r="J45" s="145">
        <v>9</v>
      </c>
      <c r="K45" s="151">
        <v>2</v>
      </c>
      <c r="L45" s="121">
        <v>3</v>
      </c>
      <c r="M45" s="120">
        <v>4</v>
      </c>
      <c r="N45" s="151">
        <v>48</v>
      </c>
      <c r="O45" s="122" t="s">
        <v>2</v>
      </c>
      <c r="P45" s="120">
        <v>60</v>
      </c>
      <c r="Q45" s="152">
        <v>7</v>
      </c>
      <c r="R45" s="124" t="s">
        <v>3</v>
      </c>
    </row>
    <row r="46" spans="1:29" x14ac:dyDescent="0.25">
      <c r="A46" s="133"/>
      <c r="B46" s="133"/>
      <c r="C46" s="133"/>
      <c r="D46" s="133"/>
      <c r="E46" s="133"/>
      <c r="F46" s="133"/>
      <c r="H46" s="118">
        <v>8</v>
      </c>
      <c r="I46" s="144" t="s">
        <v>45</v>
      </c>
      <c r="J46" s="145">
        <v>9</v>
      </c>
      <c r="K46" s="151">
        <v>2</v>
      </c>
      <c r="L46" s="121">
        <v>3</v>
      </c>
      <c r="M46" s="120">
        <v>4</v>
      </c>
      <c r="N46" s="151">
        <v>46</v>
      </c>
      <c r="O46" s="122" t="s">
        <v>2</v>
      </c>
      <c r="P46" s="120">
        <v>62</v>
      </c>
      <c r="Q46" s="152">
        <v>7</v>
      </c>
      <c r="R46" s="124" t="s">
        <v>3</v>
      </c>
    </row>
    <row r="47" spans="1:29" x14ac:dyDescent="0.25">
      <c r="A47" s="133"/>
      <c r="B47" s="133"/>
      <c r="C47" s="133"/>
      <c r="D47" s="133"/>
      <c r="E47" s="133"/>
      <c r="F47" s="133"/>
      <c r="H47" s="118">
        <v>9</v>
      </c>
      <c r="I47" s="153" t="s">
        <v>28</v>
      </c>
      <c r="J47" s="145">
        <v>9</v>
      </c>
      <c r="K47" s="151">
        <v>1</v>
      </c>
      <c r="L47" s="121">
        <v>4</v>
      </c>
      <c r="M47" s="120">
        <v>4</v>
      </c>
      <c r="N47" s="151">
        <v>52</v>
      </c>
      <c r="O47" s="122" t="s">
        <v>2</v>
      </c>
      <c r="P47" s="120">
        <v>56</v>
      </c>
      <c r="Q47" s="152">
        <v>6</v>
      </c>
      <c r="R47" s="124" t="s">
        <v>3</v>
      </c>
    </row>
    <row r="48" spans="1:29" x14ac:dyDescent="0.25">
      <c r="A48" s="133"/>
      <c r="B48" s="133"/>
      <c r="C48" s="133"/>
      <c r="D48" s="133"/>
      <c r="E48" s="133"/>
      <c r="F48" s="133"/>
      <c r="H48" s="118">
        <v>10</v>
      </c>
      <c r="I48" s="144" t="s">
        <v>21</v>
      </c>
      <c r="J48" s="145">
        <v>9</v>
      </c>
      <c r="K48" s="151">
        <v>0</v>
      </c>
      <c r="L48" s="121">
        <v>6</v>
      </c>
      <c r="M48" s="120">
        <v>3</v>
      </c>
      <c r="N48" s="151">
        <v>49</v>
      </c>
      <c r="O48" s="122" t="s">
        <v>2</v>
      </c>
      <c r="P48" s="120">
        <v>59</v>
      </c>
      <c r="Q48" s="152">
        <v>6</v>
      </c>
      <c r="R48" s="124" t="s">
        <v>3</v>
      </c>
    </row>
    <row r="49" spans="1:18" x14ac:dyDescent="0.25">
      <c r="A49" s="133"/>
      <c r="B49" s="133"/>
      <c r="C49" s="133"/>
      <c r="D49" s="133"/>
      <c r="E49" s="133"/>
      <c r="F49" s="133"/>
      <c r="H49" s="118">
        <v>11</v>
      </c>
      <c r="I49" s="144" t="s">
        <v>46</v>
      </c>
      <c r="J49" s="145">
        <v>9</v>
      </c>
      <c r="K49" s="151">
        <v>1</v>
      </c>
      <c r="L49" s="121">
        <v>3</v>
      </c>
      <c r="M49" s="120">
        <v>5</v>
      </c>
      <c r="N49" s="151">
        <v>45</v>
      </c>
      <c r="O49" s="122" t="s">
        <v>2</v>
      </c>
      <c r="P49" s="120">
        <v>63</v>
      </c>
      <c r="Q49" s="152">
        <v>5</v>
      </c>
      <c r="R49" s="124" t="s">
        <v>3</v>
      </c>
    </row>
    <row r="50" spans="1:18" ht="13.8" thickBot="1" x14ac:dyDescent="0.3">
      <c r="A50" s="133"/>
      <c r="B50" s="133"/>
      <c r="C50" s="133"/>
      <c r="D50" s="133"/>
      <c r="E50" s="133"/>
      <c r="F50" s="133"/>
      <c r="H50" s="146">
        <v>12</v>
      </c>
      <c r="I50" s="147" t="s">
        <v>44</v>
      </c>
      <c r="J50" s="148">
        <v>9</v>
      </c>
      <c r="K50" s="154">
        <v>1</v>
      </c>
      <c r="L50" s="139">
        <v>2</v>
      </c>
      <c r="M50" s="138">
        <v>6</v>
      </c>
      <c r="N50" s="154">
        <v>36</v>
      </c>
      <c r="O50" s="140" t="s">
        <v>2</v>
      </c>
      <c r="P50" s="138">
        <v>72</v>
      </c>
      <c r="Q50" s="155">
        <v>4</v>
      </c>
      <c r="R50" s="142" t="s">
        <v>3</v>
      </c>
    </row>
    <row r="51" spans="1:18" ht="13.8" thickTop="1" x14ac:dyDescent="0.25">
      <c r="A51" s="133"/>
      <c r="B51" s="133"/>
      <c r="C51" s="133"/>
      <c r="D51" s="133"/>
      <c r="E51" s="133"/>
      <c r="F51" s="133"/>
      <c r="J51" s="156">
        <v>108</v>
      </c>
      <c r="K51" s="156">
        <v>38</v>
      </c>
      <c r="L51" s="156">
        <v>32</v>
      </c>
      <c r="M51" s="156">
        <v>38</v>
      </c>
      <c r="N51" s="156">
        <v>648</v>
      </c>
      <c r="O51" s="156">
        <v>0</v>
      </c>
      <c r="P51" s="156">
        <v>648</v>
      </c>
      <c r="Q51" s="157">
        <v>108</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105</v>
      </c>
      <c r="D54" s="96"/>
      <c r="E54" s="97"/>
      <c r="F54" s="98"/>
      <c r="H54" s="100" t="s">
        <v>40</v>
      </c>
      <c r="I54" s="101"/>
      <c r="J54" s="102" t="s">
        <v>77</v>
      </c>
      <c r="K54" s="102" t="s">
        <v>74</v>
      </c>
      <c r="L54" s="102" t="s">
        <v>75</v>
      </c>
      <c r="M54" s="102" t="s">
        <v>76</v>
      </c>
      <c r="N54" s="102" t="s">
        <v>78</v>
      </c>
      <c r="O54" s="102"/>
      <c r="P54" s="102" t="s">
        <v>79</v>
      </c>
      <c r="Q54" s="279" t="s">
        <v>80</v>
      </c>
      <c r="R54" s="280"/>
    </row>
    <row r="55" spans="1:18" ht="13.8" thickTop="1" x14ac:dyDescent="0.25">
      <c r="A55" s="103" t="s">
        <v>90</v>
      </c>
      <c r="B55" s="104" t="s">
        <v>2</v>
      </c>
      <c r="C55" s="104" t="s">
        <v>7</v>
      </c>
      <c r="D55" s="105">
        <v>8</v>
      </c>
      <c r="E55" s="106" t="s">
        <v>2</v>
      </c>
      <c r="F55" s="107">
        <v>4</v>
      </c>
      <c r="H55" s="108">
        <v>1</v>
      </c>
      <c r="I55" s="176" t="s">
        <v>90</v>
      </c>
      <c r="J55" s="110">
        <v>9</v>
      </c>
      <c r="K55" s="111">
        <v>8</v>
      </c>
      <c r="L55" s="111">
        <v>0</v>
      </c>
      <c r="M55" s="110">
        <v>1</v>
      </c>
      <c r="N55" s="111">
        <v>77</v>
      </c>
      <c r="O55" s="112" t="s">
        <v>2</v>
      </c>
      <c r="P55" s="110">
        <v>31</v>
      </c>
      <c r="Q55" s="113">
        <v>16</v>
      </c>
      <c r="R55" s="114" t="s">
        <v>3</v>
      </c>
    </row>
    <row r="56" spans="1:18" x14ac:dyDescent="0.25">
      <c r="A56" s="103" t="s">
        <v>49</v>
      </c>
      <c r="B56" s="104" t="s">
        <v>2</v>
      </c>
      <c r="C56" s="104" t="s">
        <v>27</v>
      </c>
      <c r="D56" s="115">
        <v>6</v>
      </c>
      <c r="E56" s="116" t="s">
        <v>2</v>
      </c>
      <c r="F56" s="117">
        <v>6</v>
      </c>
      <c r="H56" s="118">
        <v>2</v>
      </c>
      <c r="I56" s="134" t="s">
        <v>92</v>
      </c>
      <c r="J56" s="120">
        <v>9</v>
      </c>
      <c r="K56" s="121">
        <v>7</v>
      </c>
      <c r="L56" s="121">
        <v>0</v>
      </c>
      <c r="M56" s="120">
        <v>2</v>
      </c>
      <c r="N56" s="121">
        <v>68</v>
      </c>
      <c r="O56" s="121" t="s">
        <v>2</v>
      </c>
      <c r="P56" s="120">
        <v>40</v>
      </c>
      <c r="Q56" s="123">
        <v>14</v>
      </c>
      <c r="R56" s="124" t="s">
        <v>3</v>
      </c>
    </row>
    <row r="57" spans="1:18" x14ac:dyDescent="0.25">
      <c r="A57" s="103" t="s">
        <v>68</v>
      </c>
      <c r="B57" s="104" t="s">
        <v>2</v>
      </c>
      <c r="C57" s="104" t="s">
        <v>92</v>
      </c>
      <c r="D57" s="115">
        <v>7</v>
      </c>
      <c r="E57" s="116" t="s">
        <v>2</v>
      </c>
      <c r="F57" s="117">
        <v>5</v>
      </c>
      <c r="H57" s="118">
        <v>3</v>
      </c>
      <c r="I57" s="134" t="s">
        <v>27</v>
      </c>
      <c r="J57" s="120">
        <v>9</v>
      </c>
      <c r="K57" s="121">
        <v>6</v>
      </c>
      <c r="L57" s="121">
        <v>1</v>
      </c>
      <c r="M57" s="120">
        <v>2</v>
      </c>
      <c r="N57" s="121">
        <v>61</v>
      </c>
      <c r="O57" s="121" t="s">
        <v>2</v>
      </c>
      <c r="P57" s="120">
        <v>47</v>
      </c>
      <c r="Q57" s="123">
        <v>13</v>
      </c>
      <c r="R57" s="124" t="s">
        <v>3</v>
      </c>
    </row>
    <row r="58" spans="1:18" x14ac:dyDescent="0.25">
      <c r="A58" s="103" t="s">
        <v>26</v>
      </c>
      <c r="B58" s="104" t="s">
        <v>2</v>
      </c>
      <c r="C58" s="104" t="s">
        <v>91</v>
      </c>
      <c r="D58" s="115">
        <v>8</v>
      </c>
      <c r="E58" s="116" t="s">
        <v>2</v>
      </c>
      <c r="F58" s="117">
        <v>4</v>
      </c>
      <c r="H58" s="118">
        <v>4</v>
      </c>
      <c r="I58" s="134" t="s">
        <v>26</v>
      </c>
      <c r="J58" s="120">
        <v>9</v>
      </c>
      <c r="K58" s="121">
        <v>5</v>
      </c>
      <c r="L58" s="121">
        <v>2</v>
      </c>
      <c r="M58" s="120">
        <v>2</v>
      </c>
      <c r="N58" s="121">
        <v>62</v>
      </c>
      <c r="O58" s="121" t="s">
        <v>2</v>
      </c>
      <c r="P58" s="120">
        <v>46</v>
      </c>
      <c r="Q58" s="123">
        <v>12</v>
      </c>
      <c r="R58" s="124" t="s">
        <v>3</v>
      </c>
    </row>
    <row r="59" spans="1:18" x14ac:dyDescent="0.25">
      <c r="A59" s="103" t="s">
        <v>35</v>
      </c>
      <c r="B59" s="104" t="s">
        <v>2</v>
      </c>
      <c r="C59" s="104" t="s">
        <v>47</v>
      </c>
      <c r="D59" s="115">
        <v>7</v>
      </c>
      <c r="E59" s="116" t="s">
        <v>2</v>
      </c>
      <c r="F59" s="117">
        <v>5</v>
      </c>
      <c r="H59" s="118">
        <v>5</v>
      </c>
      <c r="I59" s="158" t="s">
        <v>10</v>
      </c>
      <c r="J59" s="120">
        <v>9</v>
      </c>
      <c r="K59" s="121">
        <v>4</v>
      </c>
      <c r="L59" s="121">
        <v>2</v>
      </c>
      <c r="M59" s="120">
        <v>3</v>
      </c>
      <c r="N59" s="121">
        <v>59</v>
      </c>
      <c r="O59" s="121" t="s">
        <v>2</v>
      </c>
      <c r="P59" s="120">
        <v>49</v>
      </c>
      <c r="Q59" s="123">
        <v>10</v>
      </c>
      <c r="R59" s="124" t="s">
        <v>3</v>
      </c>
    </row>
    <row r="60" spans="1:18" ht="13.8" thickBot="1" x14ac:dyDescent="0.3">
      <c r="A60" s="182" t="s">
        <v>10</v>
      </c>
      <c r="B60" s="127" t="s">
        <v>2</v>
      </c>
      <c r="C60" s="127" t="s">
        <v>48</v>
      </c>
      <c r="D60" s="128">
        <v>6</v>
      </c>
      <c r="E60" s="129" t="s">
        <v>2</v>
      </c>
      <c r="F60" s="130">
        <v>6</v>
      </c>
      <c r="H60" s="118">
        <v>6</v>
      </c>
      <c r="I60" s="134" t="s">
        <v>68</v>
      </c>
      <c r="J60" s="120">
        <v>9</v>
      </c>
      <c r="K60" s="121">
        <v>4</v>
      </c>
      <c r="L60" s="121">
        <v>2</v>
      </c>
      <c r="M60" s="120">
        <v>3</v>
      </c>
      <c r="N60" s="121">
        <v>57</v>
      </c>
      <c r="O60" s="121" t="s">
        <v>2</v>
      </c>
      <c r="P60" s="120">
        <v>51</v>
      </c>
      <c r="Q60" s="123">
        <v>10</v>
      </c>
      <c r="R60" s="124" t="s">
        <v>3</v>
      </c>
    </row>
    <row r="61" spans="1:18" ht="13.8" thickTop="1" x14ac:dyDescent="0.25">
      <c r="A61" s="131"/>
      <c r="B61" s="131"/>
      <c r="C61" s="131"/>
      <c r="D61" s="132"/>
      <c r="E61" s="131"/>
      <c r="F61" s="132"/>
      <c r="H61" s="118">
        <v>7</v>
      </c>
      <c r="I61" s="134" t="s">
        <v>7</v>
      </c>
      <c r="J61" s="120">
        <v>9</v>
      </c>
      <c r="K61" s="121">
        <v>4</v>
      </c>
      <c r="L61" s="121">
        <v>1</v>
      </c>
      <c r="M61" s="120">
        <v>4</v>
      </c>
      <c r="N61" s="121">
        <v>54</v>
      </c>
      <c r="O61" s="121" t="s">
        <v>2</v>
      </c>
      <c r="P61" s="120">
        <v>54</v>
      </c>
      <c r="Q61" s="123">
        <v>9</v>
      </c>
      <c r="R61" s="124" t="s">
        <v>3</v>
      </c>
    </row>
    <row r="62" spans="1:18" x14ac:dyDescent="0.25">
      <c r="A62" s="133"/>
      <c r="B62" s="133"/>
      <c r="C62" s="133"/>
      <c r="D62" s="133"/>
      <c r="E62" s="133"/>
      <c r="F62" s="133"/>
      <c r="H62" s="118">
        <v>8</v>
      </c>
      <c r="I62" s="158" t="s">
        <v>48</v>
      </c>
      <c r="J62" s="120">
        <v>9</v>
      </c>
      <c r="K62" s="121">
        <v>3</v>
      </c>
      <c r="L62" s="121">
        <v>1</v>
      </c>
      <c r="M62" s="120">
        <v>5</v>
      </c>
      <c r="N62" s="121">
        <v>52</v>
      </c>
      <c r="O62" s="121" t="s">
        <v>2</v>
      </c>
      <c r="P62" s="120">
        <v>56</v>
      </c>
      <c r="Q62" s="123">
        <v>7</v>
      </c>
      <c r="R62" s="124" t="s">
        <v>3</v>
      </c>
    </row>
    <row r="63" spans="1:18" x14ac:dyDescent="0.25">
      <c r="A63" s="133"/>
      <c r="B63" s="133"/>
      <c r="C63" s="133"/>
      <c r="D63" s="133"/>
      <c r="E63" s="133"/>
      <c r="F63" s="133"/>
      <c r="H63" s="118">
        <v>9</v>
      </c>
      <c r="I63" s="134" t="s">
        <v>49</v>
      </c>
      <c r="J63" s="120">
        <v>9</v>
      </c>
      <c r="K63" s="121">
        <v>2</v>
      </c>
      <c r="L63" s="121">
        <v>2</v>
      </c>
      <c r="M63" s="120">
        <v>5</v>
      </c>
      <c r="N63" s="121">
        <v>43</v>
      </c>
      <c r="O63" s="121" t="s">
        <v>2</v>
      </c>
      <c r="P63" s="120">
        <v>65</v>
      </c>
      <c r="Q63" s="123">
        <v>6</v>
      </c>
      <c r="R63" s="124" t="s">
        <v>3</v>
      </c>
    </row>
    <row r="64" spans="1:18" x14ac:dyDescent="0.25">
      <c r="A64" s="93"/>
      <c r="B64" s="133"/>
      <c r="C64" s="133"/>
      <c r="D64" s="133"/>
      <c r="E64" s="133"/>
      <c r="F64" s="133"/>
      <c r="H64" s="118">
        <v>10</v>
      </c>
      <c r="I64" s="134" t="s">
        <v>35</v>
      </c>
      <c r="J64" s="120">
        <v>9</v>
      </c>
      <c r="K64" s="121">
        <v>1</v>
      </c>
      <c r="L64" s="121">
        <v>3</v>
      </c>
      <c r="M64" s="120">
        <v>5</v>
      </c>
      <c r="N64" s="121">
        <v>48</v>
      </c>
      <c r="O64" s="121" t="s">
        <v>2</v>
      </c>
      <c r="P64" s="120">
        <v>60</v>
      </c>
      <c r="Q64" s="123">
        <v>5</v>
      </c>
      <c r="R64" s="124" t="s">
        <v>3</v>
      </c>
    </row>
    <row r="65" spans="1:23" x14ac:dyDescent="0.25">
      <c r="A65" s="133"/>
      <c r="B65" s="133"/>
      <c r="C65" s="133"/>
      <c r="D65" s="133"/>
      <c r="E65" s="133"/>
      <c r="F65" s="133"/>
      <c r="H65" s="118">
        <v>11</v>
      </c>
      <c r="I65" s="134" t="s">
        <v>47</v>
      </c>
      <c r="J65" s="120">
        <v>9</v>
      </c>
      <c r="K65" s="121">
        <v>2</v>
      </c>
      <c r="L65" s="121">
        <v>0</v>
      </c>
      <c r="M65" s="120">
        <v>7</v>
      </c>
      <c r="N65" s="121">
        <v>37</v>
      </c>
      <c r="O65" s="121" t="s">
        <v>2</v>
      </c>
      <c r="P65" s="120">
        <v>71</v>
      </c>
      <c r="Q65" s="123">
        <v>4</v>
      </c>
      <c r="R65" s="124" t="s">
        <v>3</v>
      </c>
    </row>
    <row r="66" spans="1:23" ht="13.8" thickBot="1" x14ac:dyDescent="0.3">
      <c r="A66" s="133"/>
      <c r="B66" s="133"/>
      <c r="C66" s="133"/>
      <c r="D66" s="133"/>
      <c r="E66" s="133"/>
      <c r="F66" s="133"/>
      <c r="H66" s="146">
        <v>12</v>
      </c>
      <c r="I66" s="149" t="s">
        <v>91</v>
      </c>
      <c r="J66" s="138">
        <v>9</v>
      </c>
      <c r="K66" s="139">
        <v>0</v>
      </c>
      <c r="L66" s="139">
        <v>2</v>
      </c>
      <c r="M66" s="138">
        <v>7</v>
      </c>
      <c r="N66" s="139">
        <v>30</v>
      </c>
      <c r="O66" s="139" t="s">
        <v>2</v>
      </c>
      <c r="P66" s="138">
        <v>78</v>
      </c>
      <c r="Q66" s="141">
        <v>2</v>
      </c>
      <c r="R66" s="142" t="s">
        <v>3</v>
      </c>
      <c r="V66" s="136"/>
    </row>
    <row r="67" spans="1:23" ht="13.8" thickTop="1" x14ac:dyDescent="0.25">
      <c r="A67" s="133"/>
      <c r="B67" s="133"/>
      <c r="C67" s="133"/>
      <c r="D67" s="133"/>
      <c r="E67" s="133"/>
      <c r="F67" s="133"/>
      <c r="J67" s="156">
        <v>108</v>
      </c>
      <c r="K67" s="156">
        <v>46</v>
      </c>
      <c r="L67" s="156">
        <v>16</v>
      </c>
      <c r="M67" s="156">
        <v>46</v>
      </c>
      <c r="N67" s="156">
        <v>648</v>
      </c>
      <c r="O67" s="156">
        <v>0</v>
      </c>
      <c r="P67" s="156">
        <v>648</v>
      </c>
      <c r="Q67" s="157">
        <v>108</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12</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42713</v>
      </c>
    </row>
    <row r="4" spans="1:29" ht="14.4" thickTop="1" thickBot="1" x14ac:dyDescent="0.3">
      <c r="A4" s="95" t="s">
        <v>56</v>
      </c>
      <c r="B4" s="224"/>
      <c r="C4" s="177" t="s">
        <v>107</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19</v>
      </c>
      <c r="B5" s="104" t="s">
        <v>2</v>
      </c>
      <c r="C5" s="104" t="s">
        <v>38</v>
      </c>
      <c r="D5" s="105">
        <v>7</v>
      </c>
      <c r="E5" s="106" t="s">
        <v>2</v>
      </c>
      <c r="F5" s="107">
        <v>5</v>
      </c>
      <c r="H5" s="108">
        <v>1</v>
      </c>
      <c r="I5" s="109" t="s">
        <v>19</v>
      </c>
      <c r="J5" s="110">
        <v>10</v>
      </c>
      <c r="K5" s="111">
        <v>10</v>
      </c>
      <c r="L5" s="111">
        <v>0</v>
      </c>
      <c r="M5" s="110">
        <v>0</v>
      </c>
      <c r="N5" s="111">
        <v>86</v>
      </c>
      <c r="O5" s="112" t="s">
        <v>2</v>
      </c>
      <c r="P5" s="110">
        <v>34</v>
      </c>
      <c r="Q5" s="113">
        <v>20</v>
      </c>
      <c r="R5" s="114" t="s">
        <v>3</v>
      </c>
    </row>
    <row r="6" spans="1:29" x14ac:dyDescent="0.25">
      <c r="A6" s="103" t="s">
        <v>84</v>
      </c>
      <c r="B6" s="104" t="s">
        <v>2</v>
      </c>
      <c r="C6" s="104" t="s">
        <v>12</v>
      </c>
      <c r="D6" s="115">
        <v>8</v>
      </c>
      <c r="E6" s="116" t="s">
        <v>2</v>
      </c>
      <c r="F6" s="117">
        <v>4</v>
      </c>
      <c r="H6" s="118">
        <v>2</v>
      </c>
      <c r="I6" s="119" t="s">
        <v>15</v>
      </c>
      <c r="J6" s="120">
        <v>10</v>
      </c>
      <c r="K6" s="121">
        <v>8</v>
      </c>
      <c r="L6" s="121">
        <v>1</v>
      </c>
      <c r="M6" s="120">
        <v>1</v>
      </c>
      <c r="N6" s="121">
        <v>81</v>
      </c>
      <c r="O6" s="122" t="s">
        <v>2</v>
      </c>
      <c r="P6" s="120">
        <v>39</v>
      </c>
      <c r="Q6" s="123">
        <v>17</v>
      </c>
      <c r="R6" s="124" t="s">
        <v>3</v>
      </c>
    </row>
    <row r="7" spans="1:29" x14ac:dyDescent="0.25">
      <c r="A7" s="103" t="s">
        <v>14</v>
      </c>
      <c r="B7" s="104" t="s">
        <v>2</v>
      </c>
      <c r="C7" s="104" t="s">
        <v>31</v>
      </c>
      <c r="D7" s="115">
        <v>7</v>
      </c>
      <c r="E7" s="116" t="s">
        <v>2</v>
      </c>
      <c r="F7" s="117">
        <v>5</v>
      </c>
      <c r="H7" s="118">
        <v>3</v>
      </c>
      <c r="I7" s="119" t="s">
        <v>32</v>
      </c>
      <c r="J7" s="120">
        <v>10</v>
      </c>
      <c r="K7" s="121">
        <v>7</v>
      </c>
      <c r="L7" s="121">
        <v>1</v>
      </c>
      <c r="M7" s="120">
        <v>2</v>
      </c>
      <c r="N7" s="121">
        <v>66</v>
      </c>
      <c r="O7" s="122" t="s">
        <v>2</v>
      </c>
      <c r="P7" s="120">
        <v>54</v>
      </c>
      <c r="Q7" s="123">
        <v>15</v>
      </c>
      <c r="R7" s="124" t="s">
        <v>3</v>
      </c>
    </row>
    <row r="8" spans="1:29" x14ac:dyDescent="0.25">
      <c r="A8" s="103" t="s">
        <v>20</v>
      </c>
      <c r="B8" s="104" t="s">
        <v>2</v>
      </c>
      <c r="C8" s="104" t="s">
        <v>17</v>
      </c>
      <c r="D8" s="115">
        <v>4</v>
      </c>
      <c r="E8" s="116" t="s">
        <v>2</v>
      </c>
      <c r="F8" s="117">
        <v>8</v>
      </c>
      <c r="H8" s="118">
        <v>4</v>
      </c>
      <c r="I8" s="125" t="s">
        <v>12</v>
      </c>
      <c r="J8" s="120">
        <v>10</v>
      </c>
      <c r="K8" s="121">
        <v>7</v>
      </c>
      <c r="L8" s="121">
        <v>0</v>
      </c>
      <c r="M8" s="120">
        <v>3</v>
      </c>
      <c r="N8" s="121">
        <v>70</v>
      </c>
      <c r="O8" s="122" t="s">
        <v>2</v>
      </c>
      <c r="P8" s="120">
        <v>50</v>
      </c>
      <c r="Q8" s="123">
        <v>14</v>
      </c>
      <c r="R8" s="124" t="s">
        <v>3</v>
      </c>
    </row>
    <row r="9" spans="1:29" x14ac:dyDescent="0.25">
      <c r="A9" s="103" t="s">
        <v>18</v>
      </c>
      <c r="B9" s="104" t="s">
        <v>2</v>
      </c>
      <c r="C9" s="104" t="s">
        <v>32</v>
      </c>
      <c r="D9" s="115">
        <v>4</v>
      </c>
      <c r="E9" s="116" t="s">
        <v>2</v>
      </c>
      <c r="F9" s="117">
        <v>8</v>
      </c>
      <c r="H9" s="118">
        <v>5</v>
      </c>
      <c r="I9" s="119" t="s">
        <v>18</v>
      </c>
      <c r="J9" s="120">
        <v>11</v>
      </c>
      <c r="K9" s="121">
        <v>6</v>
      </c>
      <c r="L9" s="121">
        <v>1</v>
      </c>
      <c r="M9" s="120">
        <v>4</v>
      </c>
      <c r="N9" s="121">
        <v>68</v>
      </c>
      <c r="O9" s="122" t="s">
        <v>2</v>
      </c>
      <c r="P9" s="120">
        <v>64</v>
      </c>
      <c r="Q9" s="123">
        <v>13</v>
      </c>
      <c r="R9" s="124" t="s">
        <v>3</v>
      </c>
    </row>
    <row r="10" spans="1:29" x14ac:dyDescent="0.25">
      <c r="A10" s="103" t="s">
        <v>11</v>
      </c>
      <c r="B10" s="104" t="s">
        <v>2</v>
      </c>
      <c r="C10" s="104" t="s">
        <v>65</v>
      </c>
      <c r="D10" s="115">
        <v>11</v>
      </c>
      <c r="E10" s="116" t="s">
        <v>2</v>
      </c>
      <c r="F10" s="117">
        <v>1</v>
      </c>
      <c r="H10" s="118">
        <v>6</v>
      </c>
      <c r="I10" s="119" t="s">
        <v>84</v>
      </c>
      <c r="J10" s="120">
        <v>10</v>
      </c>
      <c r="K10" s="121">
        <v>5</v>
      </c>
      <c r="L10" s="121">
        <v>1</v>
      </c>
      <c r="M10" s="120">
        <v>4</v>
      </c>
      <c r="N10" s="121">
        <v>64</v>
      </c>
      <c r="O10" s="122" t="s">
        <v>2</v>
      </c>
      <c r="P10" s="120">
        <v>56</v>
      </c>
      <c r="Q10" s="123">
        <v>11</v>
      </c>
      <c r="R10" s="124" t="s">
        <v>3</v>
      </c>
    </row>
    <row r="11" spans="1:29" ht="13.8" thickBot="1" x14ac:dyDescent="0.3">
      <c r="A11" s="126" t="s">
        <v>15</v>
      </c>
      <c r="B11" s="127" t="s">
        <v>2</v>
      </c>
      <c r="C11" s="127" t="s">
        <v>37</v>
      </c>
      <c r="D11" s="189"/>
      <c r="E11" s="190"/>
      <c r="F11" s="191"/>
      <c r="H11" s="118">
        <v>7</v>
      </c>
      <c r="I11" s="119" t="s">
        <v>38</v>
      </c>
      <c r="J11" s="120">
        <v>10</v>
      </c>
      <c r="K11" s="121">
        <v>5</v>
      </c>
      <c r="L11" s="121">
        <v>0</v>
      </c>
      <c r="M11" s="120">
        <v>5</v>
      </c>
      <c r="N11" s="121">
        <v>68</v>
      </c>
      <c r="O11" s="122" t="s">
        <v>2</v>
      </c>
      <c r="P11" s="120">
        <v>52</v>
      </c>
      <c r="Q11" s="123">
        <v>10</v>
      </c>
      <c r="R11" s="124" t="s">
        <v>3</v>
      </c>
    </row>
    <row r="12" spans="1:29" ht="13.8" thickTop="1" x14ac:dyDescent="0.25">
      <c r="A12" s="131"/>
      <c r="B12" s="131"/>
      <c r="C12" s="131"/>
      <c r="D12" s="132"/>
      <c r="E12" s="132"/>
      <c r="F12" s="132"/>
      <c r="H12" s="118">
        <v>8</v>
      </c>
      <c r="I12" s="119" t="s">
        <v>11</v>
      </c>
      <c r="J12" s="120">
        <v>10</v>
      </c>
      <c r="K12" s="121">
        <v>3</v>
      </c>
      <c r="L12" s="121">
        <v>4</v>
      </c>
      <c r="M12" s="120">
        <v>3</v>
      </c>
      <c r="N12" s="121">
        <v>61</v>
      </c>
      <c r="O12" s="122" t="s">
        <v>2</v>
      </c>
      <c r="P12" s="120">
        <v>59</v>
      </c>
      <c r="Q12" s="123">
        <v>10</v>
      </c>
      <c r="R12" s="124" t="s">
        <v>3</v>
      </c>
    </row>
    <row r="13" spans="1:29" x14ac:dyDescent="0.25">
      <c r="A13" s="133"/>
      <c r="B13" s="133"/>
      <c r="C13" s="133"/>
      <c r="D13" s="133"/>
      <c r="E13" s="133"/>
      <c r="F13" s="133"/>
      <c r="H13" s="118">
        <v>9</v>
      </c>
      <c r="I13" s="119" t="s">
        <v>17</v>
      </c>
      <c r="J13" s="120">
        <v>11</v>
      </c>
      <c r="K13" s="121">
        <v>4</v>
      </c>
      <c r="L13" s="121">
        <v>1</v>
      </c>
      <c r="M13" s="120">
        <v>6</v>
      </c>
      <c r="N13" s="121">
        <v>61</v>
      </c>
      <c r="O13" s="122" t="s">
        <v>2</v>
      </c>
      <c r="P13" s="120">
        <v>71</v>
      </c>
      <c r="Q13" s="123">
        <v>9</v>
      </c>
      <c r="R13" s="124" t="s">
        <v>3</v>
      </c>
    </row>
    <row r="14" spans="1:29" x14ac:dyDescent="0.25">
      <c r="A14" s="133"/>
      <c r="B14" s="133"/>
      <c r="C14" s="133"/>
      <c r="D14" s="133"/>
      <c r="E14" s="133"/>
      <c r="F14" s="133"/>
      <c r="H14" s="118">
        <v>10</v>
      </c>
      <c r="I14" s="125" t="s">
        <v>31</v>
      </c>
      <c r="J14" s="120">
        <v>10</v>
      </c>
      <c r="K14" s="121">
        <v>2</v>
      </c>
      <c r="L14" s="121">
        <v>1</v>
      </c>
      <c r="M14" s="120">
        <v>7</v>
      </c>
      <c r="N14" s="121">
        <v>53</v>
      </c>
      <c r="O14" s="122" t="s">
        <v>2</v>
      </c>
      <c r="P14" s="120">
        <v>67</v>
      </c>
      <c r="Q14" s="123">
        <v>5</v>
      </c>
      <c r="R14" s="124" t="s">
        <v>3</v>
      </c>
    </row>
    <row r="15" spans="1:29" x14ac:dyDescent="0.25">
      <c r="A15" s="133"/>
      <c r="B15" s="133"/>
      <c r="C15" s="133"/>
      <c r="D15" s="133"/>
      <c r="E15" s="133"/>
      <c r="F15" s="133"/>
      <c r="H15" s="118">
        <v>11</v>
      </c>
      <c r="I15" s="119" t="s">
        <v>14</v>
      </c>
      <c r="J15" s="120">
        <v>10</v>
      </c>
      <c r="K15" s="121">
        <v>2</v>
      </c>
      <c r="L15" s="121">
        <v>1</v>
      </c>
      <c r="M15" s="120">
        <v>7</v>
      </c>
      <c r="N15" s="121">
        <v>47</v>
      </c>
      <c r="O15" s="122" t="s">
        <v>2</v>
      </c>
      <c r="P15" s="120">
        <v>73</v>
      </c>
      <c r="Q15" s="123">
        <v>5</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20</v>
      </c>
      <c r="J16" s="120">
        <v>10</v>
      </c>
      <c r="K16" s="121">
        <v>1</v>
      </c>
      <c r="L16" s="121">
        <v>1</v>
      </c>
      <c r="M16" s="120">
        <v>8</v>
      </c>
      <c r="N16" s="121">
        <v>40</v>
      </c>
      <c r="O16" s="122" t="s">
        <v>2</v>
      </c>
      <c r="P16" s="120">
        <v>80</v>
      </c>
      <c r="Q16" s="123">
        <v>3</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10</v>
      </c>
      <c r="K17" s="139">
        <v>0</v>
      </c>
      <c r="L17" s="139">
        <v>0</v>
      </c>
      <c r="M17" s="138">
        <v>10</v>
      </c>
      <c r="N17" s="139">
        <v>27</v>
      </c>
      <c r="O17" s="140" t="s">
        <v>2</v>
      </c>
      <c r="P17" s="138">
        <v>93</v>
      </c>
      <c r="Q17" s="141">
        <v>0</v>
      </c>
      <c r="R17" s="142" t="s">
        <v>3</v>
      </c>
    </row>
    <row r="18" spans="1:18" ht="13.8" thickTop="1" x14ac:dyDescent="0.25">
      <c r="A18" s="133"/>
      <c r="B18" s="133"/>
      <c r="C18" s="133"/>
      <c r="D18" s="133"/>
      <c r="E18" s="133"/>
      <c r="F18" s="133"/>
      <c r="H18" s="122"/>
      <c r="I18" s="136"/>
      <c r="J18" s="121">
        <v>132</v>
      </c>
      <c r="K18" s="121">
        <v>60</v>
      </c>
      <c r="L18" s="121">
        <v>12</v>
      </c>
      <c r="M18" s="121">
        <v>60</v>
      </c>
      <c r="N18" s="121">
        <v>792</v>
      </c>
      <c r="O18" s="121">
        <v>0</v>
      </c>
      <c r="P18" s="121">
        <v>792</v>
      </c>
      <c r="Q18" s="123">
        <v>132</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107</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8</v>
      </c>
      <c r="B22" s="104" t="s">
        <v>2</v>
      </c>
      <c r="C22" s="104" t="s">
        <v>30</v>
      </c>
      <c r="D22" s="105">
        <v>5</v>
      </c>
      <c r="E22" s="106" t="s">
        <v>2</v>
      </c>
      <c r="F22" s="107">
        <v>7</v>
      </c>
      <c r="H22" s="108">
        <v>1</v>
      </c>
      <c r="I22" s="144" t="s">
        <v>16</v>
      </c>
      <c r="J22" s="110">
        <v>10</v>
      </c>
      <c r="K22" s="111">
        <v>8</v>
      </c>
      <c r="L22" s="111">
        <v>1</v>
      </c>
      <c r="M22" s="110">
        <v>1</v>
      </c>
      <c r="N22" s="111">
        <v>79</v>
      </c>
      <c r="O22" s="112" t="s">
        <v>2</v>
      </c>
      <c r="P22" s="110">
        <v>41</v>
      </c>
      <c r="Q22" s="113">
        <v>17</v>
      </c>
      <c r="R22" s="114" t="s">
        <v>3</v>
      </c>
    </row>
    <row r="23" spans="1:18" x14ac:dyDescent="0.25">
      <c r="A23" s="103" t="s">
        <v>42</v>
      </c>
      <c r="B23" s="104" t="s">
        <v>2</v>
      </c>
      <c r="C23" s="104" t="s">
        <v>24</v>
      </c>
      <c r="D23" s="115">
        <v>7</v>
      </c>
      <c r="E23" s="116" t="s">
        <v>2</v>
      </c>
      <c r="F23" s="117">
        <v>5</v>
      </c>
      <c r="H23" s="118">
        <v>2</v>
      </c>
      <c r="I23" s="144" t="s">
        <v>33</v>
      </c>
      <c r="J23" s="145">
        <v>11</v>
      </c>
      <c r="K23" s="121">
        <v>7</v>
      </c>
      <c r="L23" s="121">
        <v>1</v>
      </c>
      <c r="M23" s="120">
        <v>3</v>
      </c>
      <c r="N23" s="121">
        <v>74</v>
      </c>
      <c r="O23" s="122" t="s">
        <v>2</v>
      </c>
      <c r="P23" s="120">
        <v>58</v>
      </c>
      <c r="Q23" s="123">
        <v>15</v>
      </c>
      <c r="R23" s="124" t="s">
        <v>3</v>
      </c>
    </row>
    <row r="24" spans="1:18" x14ac:dyDescent="0.25">
      <c r="A24" s="103" t="s">
        <v>33</v>
      </c>
      <c r="B24" s="104" t="s">
        <v>2</v>
      </c>
      <c r="C24" s="104" t="s">
        <v>86</v>
      </c>
      <c r="D24" s="115">
        <v>5</v>
      </c>
      <c r="E24" s="116" t="s">
        <v>2</v>
      </c>
      <c r="F24" s="117">
        <v>7</v>
      </c>
      <c r="H24" s="118">
        <v>3</v>
      </c>
      <c r="I24" s="144" t="s">
        <v>85</v>
      </c>
      <c r="J24" s="145">
        <v>10</v>
      </c>
      <c r="K24" s="121">
        <v>6</v>
      </c>
      <c r="L24" s="121">
        <v>2</v>
      </c>
      <c r="M24" s="120">
        <v>2</v>
      </c>
      <c r="N24" s="121">
        <v>68</v>
      </c>
      <c r="O24" s="122" t="s">
        <v>2</v>
      </c>
      <c r="P24" s="120">
        <v>52</v>
      </c>
      <c r="Q24" s="123">
        <v>14</v>
      </c>
      <c r="R24" s="124" t="s">
        <v>3</v>
      </c>
    </row>
    <row r="25" spans="1:18" x14ac:dyDescent="0.25">
      <c r="A25" s="103" t="s">
        <v>34</v>
      </c>
      <c r="B25" s="104" t="s">
        <v>2</v>
      </c>
      <c r="C25" s="104" t="s">
        <v>85</v>
      </c>
      <c r="D25" s="115">
        <v>5</v>
      </c>
      <c r="E25" s="116" t="s">
        <v>2</v>
      </c>
      <c r="F25" s="117">
        <v>7</v>
      </c>
      <c r="H25" s="118">
        <v>4</v>
      </c>
      <c r="I25" s="144" t="s">
        <v>42</v>
      </c>
      <c r="J25" s="145">
        <v>10</v>
      </c>
      <c r="K25" s="121">
        <v>6</v>
      </c>
      <c r="L25" s="121">
        <v>1</v>
      </c>
      <c r="M25" s="120">
        <v>3</v>
      </c>
      <c r="N25" s="121">
        <v>68</v>
      </c>
      <c r="O25" s="122" t="s">
        <v>2</v>
      </c>
      <c r="P25" s="120">
        <v>52</v>
      </c>
      <c r="Q25" s="123">
        <v>13</v>
      </c>
      <c r="R25" s="124" t="s">
        <v>3</v>
      </c>
    </row>
    <row r="26" spans="1:18" x14ac:dyDescent="0.25">
      <c r="A26" s="103" t="s">
        <v>13</v>
      </c>
      <c r="B26" s="104" t="s">
        <v>2</v>
      </c>
      <c r="C26" s="104" t="s">
        <v>16</v>
      </c>
      <c r="D26" s="115">
        <v>5</v>
      </c>
      <c r="E26" s="116" t="s">
        <v>2</v>
      </c>
      <c r="F26" s="117">
        <v>7</v>
      </c>
      <c r="H26" s="118">
        <v>5</v>
      </c>
      <c r="I26" s="144" t="s">
        <v>23</v>
      </c>
      <c r="J26" s="145">
        <v>10</v>
      </c>
      <c r="K26" s="121">
        <v>5</v>
      </c>
      <c r="L26" s="121">
        <v>3</v>
      </c>
      <c r="M26" s="120">
        <v>2</v>
      </c>
      <c r="N26" s="121">
        <v>68</v>
      </c>
      <c r="O26" s="122" t="s">
        <v>2</v>
      </c>
      <c r="P26" s="120">
        <v>52</v>
      </c>
      <c r="Q26" s="123">
        <v>13</v>
      </c>
      <c r="R26" s="124" t="s">
        <v>3</v>
      </c>
    </row>
    <row r="27" spans="1:18" x14ac:dyDescent="0.25">
      <c r="A27" s="103" t="s">
        <v>87</v>
      </c>
      <c r="B27" s="104" t="s">
        <v>2</v>
      </c>
      <c r="C27" s="104" t="s">
        <v>50</v>
      </c>
      <c r="D27" s="115">
        <v>2</v>
      </c>
      <c r="E27" s="116" t="s">
        <v>2</v>
      </c>
      <c r="F27" s="117">
        <v>10</v>
      </c>
      <c r="H27" s="118">
        <v>6</v>
      </c>
      <c r="I27" s="144" t="s">
        <v>86</v>
      </c>
      <c r="J27" s="145">
        <v>11</v>
      </c>
      <c r="K27" s="121">
        <v>5</v>
      </c>
      <c r="L27" s="121">
        <v>2</v>
      </c>
      <c r="M27" s="120">
        <v>4</v>
      </c>
      <c r="N27" s="121">
        <v>66</v>
      </c>
      <c r="O27" s="122" t="s">
        <v>2</v>
      </c>
      <c r="P27" s="120">
        <v>66</v>
      </c>
      <c r="Q27" s="123">
        <v>12</v>
      </c>
      <c r="R27" s="124" t="s">
        <v>3</v>
      </c>
    </row>
    <row r="28" spans="1:18" ht="13.8" thickBot="1" x14ac:dyDescent="0.3">
      <c r="A28" s="126" t="s">
        <v>23</v>
      </c>
      <c r="B28" s="127" t="s">
        <v>2</v>
      </c>
      <c r="C28" s="127" t="s">
        <v>37</v>
      </c>
      <c r="D28" s="189"/>
      <c r="E28" s="190"/>
      <c r="F28" s="191"/>
      <c r="H28" s="118">
        <v>7</v>
      </c>
      <c r="I28" s="144" t="s">
        <v>30</v>
      </c>
      <c r="J28" s="145">
        <v>10</v>
      </c>
      <c r="K28" s="121">
        <v>4</v>
      </c>
      <c r="L28" s="121">
        <v>4</v>
      </c>
      <c r="M28" s="120">
        <v>2</v>
      </c>
      <c r="N28" s="121">
        <v>63</v>
      </c>
      <c r="O28" s="122" t="s">
        <v>2</v>
      </c>
      <c r="P28" s="120">
        <v>57</v>
      </c>
      <c r="Q28" s="123">
        <v>12</v>
      </c>
      <c r="R28" s="124" t="s">
        <v>3</v>
      </c>
    </row>
    <row r="29" spans="1:18" ht="13.8" thickTop="1" x14ac:dyDescent="0.25">
      <c r="A29" s="131"/>
      <c r="B29" s="131"/>
      <c r="C29" s="131"/>
      <c r="D29" s="132"/>
      <c r="E29" s="131"/>
      <c r="F29" s="132"/>
      <c r="H29" s="118">
        <v>8</v>
      </c>
      <c r="I29" s="144" t="s">
        <v>13</v>
      </c>
      <c r="J29" s="145">
        <v>10</v>
      </c>
      <c r="K29" s="121">
        <v>5</v>
      </c>
      <c r="L29" s="121">
        <v>0</v>
      </c>
      <c r="M29" s="120">
        <v>5</v>
      </c>
      <c r="N29" s="121">
        <v>64</v>
      </c>
      <c r="O29" s="122" t="s">
        <v>2</v>
      </c>
      <c r="P29" s="120">
        <v>56</v>
      </c>
      <c r="Q29" s="123">
        <v>10</v>
      </c>
      <c r="R29" s="124" t="s">
        <v>3</v>
      </c>
    </row>
    <row r="30" spans="1:18" x14ac:dyDescent="0.25">
      <c r="A30" s="133"/>
      <c r="B30" s="133"/>
      <c r="C30" s="133"/>
      <c r="D30" s="133"/>
      <c r="E30" s="133"/>
      <c r="F30" s="133"/>
      <c r="H30" s="118">
        <v>9</v>
      </c>
      <c r="I30" s="144" t="s">
        <v>8</v>
      </c>
      <c r="J30" s="145">
        <v>10</v>
      </c>
      <c r="K30" s="121">
        <v>2</v>
      </c>
      <c r="L30" s="121">
        <v>4</v>
      </c>
      <c r="M30" s="120">
        <v>4</v>
      </c>
      <c r="N30" s="121">
        <v>59</v>
      </c>
      <c r="O30" s="122" t="s">
        <v>2</v>
      </c>
      <c r="P30" s="120">
        <v>61</v>
      </c>
      <c r="Q30" s="123">
        <v>8</v>
      </c>
      <c r="R30" s="124" t="s">
        <v>3</v>
      </c>
    </row>
    <row r="31" spans="1:18" x14ac:dyDescent="0.25">
      <c r="A31" s="133"/>
      <c r="B31" s="133"/>
      <c r="C31" s="133"/>
      <c r="D31" s="133"/>
      <c r="E31" s="133"/>
      <c r="F31" s="133"/>
      <c r="H31" s="118">
        <v>10</v>
      </c>
      <c r="I31" s="144" t="s">
        <v>24</v>
      </c>
      <c r="J31" s="145">
        <v>10</v>
      </c>
      <c r="K31" s="121">
        <v>3</v>
      </c>
      <c r="L31" s="121">
        <v>1</v>
      </c>
      <c r="M31" s="120">
        <v>6</v>
      </c>
      <c r="N31" s="121">
        <v>56</v>
      </c>
      <c r="O31" s="122" t="s">
        <v>2</v>
      </c>
      <c r="P31" s="120">
        <v>64</v>
      </c>
      <c r="Q31" s="123">
        <v>7</v>
      </c>
      <c r="R31" s="124" t="s">
        <v>3</v>
      </c>
    </row>
    <row r="32" spans="1:18" x14ac:dyDescent="0.25">
      <c r="A32" s="133"/>
      <c r="B32" s="133"/>
      <c r="C32" s="133"/>
      <c r="D32" s="133"/>
      <c r="E32" s="133"/>
      <c r="F32" s="133"/>
      <c r="H32" s="118">
        <v>11</v>
      </c>
      <c r="I32" s="144" t="s">
        <v>34</v>
      </c>
      <c r="J32" s="145">
        <v>10</v>
      </c>
      <c r="K32" s="121">
        <v>2</v>
      </c>
      <c r="L32" s="121">
        <v>2</v>
      </c>
      <c r="M32" s="120">
        <v>6</v>
      </c>
      <c r="N32" s="121">
        <v>46</v>
      </c>
      <c r="O32" s="122" t="s">
        <v>2</v>
      </c>
      <c r="P32" s="120">
        <v>74</v>
      </c>
      <c r="Q32" s="123">
        <v>6</v>
      </c>
      <c r="R32" s="134" t="s">
        <v>3</v>
      </c>
    </row>
    <row r="33" spans="1:29" x14ac:dyDescent="0.25">
      <c r="A33" s="133"/>
      <c r="B33" s="133"/>
      <c r="C33" s="133"/>
      <c r="D33" s="133"/>
      <c r="E33" s="133"/>
      <c r="F33" s="133"/>
      <c r="H33" s="118">
        <v>12</v>
      </c>
      <c r="I33" s="144" t="s">
        <v>50</v>
      </c>
      <c r="J33" s="145">
        <v>10</v>
      </c>
      <c r="K33" s="121">
        <v>2</v>
      </c>
      <c r="L33" s="121">
        <v>0</v>
      </c>
      <c r="M33" s="120">
        <v>8</v>
      </c>
      <c r="N33" s="121">
        <v>53</v>
      </c>
      <c r="O33" s="122" t="s">
        <v>2</v>
      </c>
      <c r="P33" s="120">
        <v>67</v>
      </c>
      <c r="Q33" s="123">
        <v>4</v>
      </c>
      <c r="R33" s="134" t="s">
        <v>3</v>
      </c>
    </row>
    <row r="34" spans="1:29" ht="13.8" thickBot="1" x14ac:dyDescent="0.3">
      <c r="A34" s="133"/>
      <c r="B34" s="133"/>
      <c r="C34" s="133"/>
      <c r="D34" s="133"/>
      <c r="E34" s="133"/>
      <c r="F34" s="133"/>
      <c r="H34" s="146">
        <v>13</v>
      </c>
      <c r="I34" s="147" t="s">
        <v>87</v>
      </c>
      <c r="J34" s="148">
        <v>10</v>
      </c>
      <c r="K34" s="139">
        <v>0</v>
      </c>
      <c r="L34" s="139">
        <v>1</v>
      </c>
      <c r="M34" s="138">
        <v>9</v>
      </c>
      <c r="N34" s="139">
        <v>28</v>
      </c>
      <c r="O34" s="140" t="s">
        <v>2</v>
      </c>
      <c r="P34" s="138">
        <v>92</v>
      </c>
      <c r="Q34" s="141">
        <v>1</v>
      </c>
      <c r="R34" s="149" t="s">
        <v>3</v>
      </c>
    </row>
    <row r="35" spans="1:29" ht="13.8" thickTop="1" x14ac:dyDescent="0.25">
      <c r="A35" s="133"/>
      <c r="B35" s="133"/>
      <c r="C35" s="133"/>
      <c r="D35" s="133"/>
      <c r="E35" s="133"/>
      <c r="F35" s="133"/>
      <c r="H35" s="122"/>
      <c r="I35" s="136"/>
      <c r="J35" s="121">
        <v>132</v>
      </c>
      <c r="K35" s="121">
        <v>55</v>
      </c>
      <c r="L35" s="121">
        <v>22</v>
      </c>
      <c r="M35" s="121">
        <v>55</v>
      </c>
      <c r="N35" s="121">
        <v>792</v>
      </c>
      <c r="O35" s="121">
        <v>0</v>
      </c>
      <c r="P35" s="121">
        <v>792</v>
      </c>
      <c r="Q35" s="123">
        <v>132</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106</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63</v>
      </c>
      <c r="B39" s="131" t="s">
        <v>2</v>
      </c>
      <c r="C39" s="158" t="s">
        <v>45</v>
      </c>
      <c r="D39" s="163">
        <v>9</v>
      </c>
      <c r="E39" s="164" t="s">
        <v>2</v>
      </c>
      <c r="F39" s="165">
        <v>3</v>
      </c>
      <c r="H39" s="108">
        <v>1</v>
      </c>
      <c r="I39" s="166" t="s">
        <v>29</v>
      </c>
      <c r="J39" s="110">
        <v>10</v>
      </c>
      <c r="K39" s="111">
        <v>7</v>
      </c>
      <c r="L39" s="111">
        <v>2</v>
      </c>
      <c r="M39" s="110">
        <v>1</v>
      </c>
      <c r="N39" s="111">
        <v>74</v>
      </c>
      <c r="O39" s="112" t="s">
        <v>2</v>
      </c>
      <c r="P39" s="110">
        <v>46</v>
      </c>
      <c r="Q39" s="113">
        <v>16</v>
      </c>
      <c r="R39" s="114" t="s">
        <v>3</v>
      </c>
    </row>
    <row r="40" spans="1:29" x14ac:dyDescent="0.25">
      <c r="A40" s="162" t="s">
        <v>44</v>
      </c>
      <c r="B40" s="131" t="s">
        <v>2</v>
      </c>
      <c r="C40" s="158" t="s">
        <v>21</v>
      </c>
      <c r="D40" s="167">
        <v>5</v>
      </c>
      <c r="E40" s="131" t="s">
        <v>2</v>
      </c>
      <c r="F40" s="168">
        <v>7</v>
      </c>
      <c r="H40" s="118">
        <v>2</v>
      </c>
      <c r="I40" s="144" t="s">
        <v>9</v>
      </c>
      <c r="J40" s="145">
        <v>10</v>
      </c>
      <c r="K40" s="151">
        <v>7</v>
      </c>
      <c r="L40" s="121">
        <v>1</v>
      </c>
      <c r="M40" s="120">
        <v>2</v>
      </c>
      <c r="N40" s="151">
        <v>76</v>
      </c>
      <c r="O40" s="122" t="s">
        <v>2</v>
      </c>
      <c r="P40" s="120">
        <v>44</v>
      </c>
      <c r="Q40" s="152">
        <v>15</v>
      </c>
      <c r="R40" s="124" t="s">
        <v>3</v>
      </c>
    </row>
    <row r="41" spans="1:29" x14ac:dyDescent="0.25">
      <c r="A41" s="162" t="s">
        <v>9</v>
      </c>
      <c r="B41" s="131" t="s">
        <v>2</v>
      </c>
      <c r="C41" s="158" t="s">
        <v>88</v>
      </c>
      <c r="D41" s="167">
        <v>12</v>
      </c>
      <c r="E41" s="131" t="s">
        <v>2</v>
      </c>
      <c r="F41" s="168">
        <v>0</v>
      </c>
      <c r="H41" s="118">
        <v>3</v>
      </c>
      <c r="I41" s="144" t="s">
        <v>36</v>
      </c>
      <c r="J41" s="145">
        <v>10</v>
      </c>
      <c r="K41" s="151">
        <v>6</v>
      </c>
      <c r="L41" s="121">
        <v>3</v>
      </c>
      <c r="M41" s="120">
        <v>1</v>
      </c>
      <c r="N41" s="151">
        <v>70</v>
      </c>
      <c r="O41" s="122" t="s">
        <v>2</v>
      </c>
      <c r="P41" s="120">
        <v>50</v>
      </c>
      <c r="Q41" s="152">
        <v>15</v>
      </c>
      <c r="R41" s="124" t="s">
        <v>3</v>
      </c>
    </row>
    <row r="42" spans="1:29" x14ac:dyDescent="0.25">
      <c r="A42" s="162" t="s">
        <v>89</v>
      </c>
      <c r="B42" s="131" t="s">
        <v>2</v>
      </c>
      <c r="C42" s="158" t="s">
        <v>22</v>
      </c>
      <c r="D42" s="167">
        <v>4</v>
      </c>
      <c r="E42" s="131" t="s">
        <v>2</v>
      </c>
      <c r="F42" s="168">
        <v>8</v>
      </c>
      <c r="G42" s="131"/>
      <c r="H42" s="118">
        <v>4</v>
      </c>
      <c r="I42" s="153" t="s">
        <v>63</v>
      </c>
      <c r="J42" s="145">
        <v>10</v>
      </c>
      <c r="K42" s="151">
        <v>5</v>
      </c>
      <c r="L42" s="121">
        <v>3</v>
      </c>
      <c r="M42" s="120">
        <v>2</v>
      </c>
      <c r="N42" s="151">
        <v>67</v>
      </c>
      <c r="O42" s="122" t="s">
        <v>2</v>
      </c>
      <c r="P42" s="120">
        <v>53</v>
      </c>
      <c r="Q42" s="152">
        <v>13</v>
      </c>
      <c r="R42" s="124" t="s">
        <v>3</v>
      </c>
    </row>
    <row r="43" spans="1:29" ht="13.8" thickBot="1" x14ac:dyDescent="0.3">
      <c r="A43" s="169" t="s">
        <v>36</v>
      </c>
      <c r="B43" s="170" t="s">
        <v>2</v>
      </c>
      <c r="C43" s="171" t="s">
        <v>29</v>
      </c>
      <c r="D43" s="172">
        <v>5</v>
      </c>
      <c r="E43" s="170" t="s">
        <v>2</v>
      </c>
      <c r="F43" s="173">
        <v>7</v>
      </c>
      <c r="H43" s="118">
        <v>5</v>
      </c>
      <c r="I43" s="144" t="s">
        <v>22</v>
      </c>
      <c r="J43" s="145">
        <v>10</v>
      </c>
      <c r="K43" s="151">
        <v>6</v>
      </c>
      <c r="L43" s="121">
        <v>0</v>
      </c>
      <c r="M43" s="120">
        <v>4</v>
      </c>
      <c r="N43" s="151">
        <v>63</v>
      </c>
      <c r="O43" s="122" t="s">
        <v>2</v>
      </c>
      <c r="P43" s="120">
        <v>57</v>
      </c>
      <c r="Q43" s="152">
        <v>12</v>
      </c>
      <c r="R43" s="124" t="s">
        <v>3</v>
      </c>
    </row>
    <row r="44" spans="1:29" ht="13.8" thickTop="1" x14ac:dyDescent="0.25">
      <c r="A44" s="131"/>
      <c r="B44" s="131">
        <v>0</v>
      </c>
      <c r="C44" s="131"/>
      <c r="D44" s="132" t="s">
        <v>39</v>
      </c>
      <c r="E44" s="131"/>
      <c r="F44" s="132" t="s">
        <v>39</v>
      </c>
      <c r="H44" s="118">
        <v>6</v>
      </c>
      <c r="I44" s="153" t="s">
        <v>88</v>
      </c>
      <c r="J44" s="145">
        <v>10</v>
      </c>
      <c r="K44" s="151">
        <v>4</v>
      </c>
      <c r="L44" s="121">
        <v>2</v>
      </c>
      <c r="M44" s="120">
        <v>4</v>
      </c>
      <c r="N44" s="151">
        <v>63</v>
      </c>
      <c r="O44" s="122" t="s">
        <v>2</v>
      </c>
      <c r="P44" s="120">
        <v>57</v>
      </c>
      <c r="Q44" s="152">
        <v>10</v>
      </c>
      <c r="R44" s="124" t="s">
        <v>3</v>
      </c>
    </row>
    <row r="45" spans="1:29" x14ac:dyDescent="0.25">
      <c r="A45" s="131"/>
      <c r="B45" s="131"/>
      <c r="C45" s="131"/>
      <c r="D45" s="132"/>
      <c r="E45" s="131"/>
      <c r="F45" s="132"/>
      <c r="H45" s="118">
        <v>7</v>
      </c>
      <c r="I45" s="153" t="s">
        <v>21</v>
      </c>
      <c r="J45" s="145">
        <v>10</v>
      </c>
      <c r="K45" s="151">
        <v>1</v>
      </c>
      <c r="L45" s="121">
        <v>6</v>
      </c>
      <c r="M45" s="120">
        <v>3</v>
      </c>
      <c r="N45" s="151">
        <v>56</v>
      </c>
      <c r="O45" s="122" t="s">
        <v>2</v>
      </c>
      <c r="P45" s="120">
        <v>64</v>
      </c>
      <c r="Q45" s="152">
        <v>8</v>
      </c>
      <c r="R45" s="124" t="s">
        <v>3</v>
      </c>
    </row>
    <row r="46" spans="1:29" x14ac:dyDescent="0.25">
      <c r="A46" s="131"/>
      <c r="B46" s="131"/>
      <c r="C46" s="131"/>
      <c r="D46" s="132"/>
      <c r="E46" s="132"/>
      <c r="F46" s="132"/>
      <c r="H46" s="118">
        <v>8</v>
      </c>
      <c r="I46" s="144" t="s">
        <v>89</v>
      </c>
      <c r="J46" s="145">
        <v>10</v>
      </c>
      <c r="K46" s="151">
        <v>2</v>
      </c>
      <c r="L46" s="121">
        <v>3</v>
      </c>
      <c r="M46" s="120">
        <v>5</v>
      </c>
      <c r="N46" s="151">
        <v>52</v>
      </c>
      <c r="O46" s="122" t="s">
        <v>2</v>
      </c>
      <c r="P46" s="120">
        <v>68</v>
      </c>
      <c r="Q46" s="152">
        <v>7</v>
      </c>
      <c r="R46" s="124" t="s">
        <v>3</v>
      </c>
    </row>
    <row r="47" spans="1:29" x14ac:dyDescent="0.25">
      <c r="A47" s="133"/>
      <c r="B47" s="133"/>
      <c r="C47" s="133"/>
      <c r="D47" s="133"/>
      <c r="E47" s="133"/>
      <c r="F47" s="133"/>
      <c r="H47" s="118">
        <v>9</v>
      </c>
      <c r="I47" s="153" t="s">
        <v>45</v>
      </c>
      <c r="J47" s="145">
        <v>10</v>
      </c>
      <c r="K47" s="151">
        <v>2</v>
      </c>
      <c r="L47" s="121">
        <v>3</v>
      </c>
      <c r="M47" s="120">
        <v>5</v>
      </c>
      <c r="N47" s="151">
        <v>49</v>
      </c>
      <c r="O47" s="122" t="s">
        <v>2</v>
      </c>
      <c r="P47" s="120">
        <v>71</v>
      </c>
      <c r="Q47" s="152">
        <v>7</v>
      </c>
      <c r="R47" s="124" t="s">
        <v>3</v>
      </c>
    </row>
    <row r="48" spans="1:29" x14ac:dyDescent="0.25">
      <c r="A48" s="133"/>
      <c r="B48" s="133"/>
      <c r="C48" s="133"/>
      <c r="D48" s="133"/>
      <c r="E48" s="133"/>
      <c r="F48" s="133"/>
      <c r="H48" s="118">
        <v>10</v>
      </c>
      <c r="I48" s="144" t="s">
        <v>28</v>
      </c>
      <c r="J48" s="145">
        <v>9</v>
      </c>
      <c r="K48" s="151">
        <v>1</v>
      </c>
      <c r="L48" s="121">
        <v>4</v>
      </c>
      <c r="M48" s="120">
        <v>4</v>
      </c>
      <c r="N48" s="151">
        <v>52</v>
      </c>
      <c r="O48" s="122" t="s">
        <v>2</v>
      </c>
      <c r="P48" s="120">
        <v>56</v>
      </c>
      <c r="Q48" s="152">
        <v>6</v>
      </c>
      <c r="R48" s="124" t="s">
        <v>3</v>
      </c>
    </row>
    <row r="49" spans="1:18" x14ac:dyDescent="0.25">
      <c r="A49" s="133"/>
      <c r="B49" s="133"/>
      <c r="C49" s="133"/>
      <c r="D49" s="133"/>
      <c r="E49" s="133"/>
      <c r="F49" s="133"/>
      <c r="H49" s="118">
        <v>11</v>
      </c>
      <c r="I49" s="144" t="s">
        <v>46</v>
      </c>
      <c r="J49" s="145">
        <v>9</v>
      </c>
      <c r="K49" s="151">
        <v>1</v>
      </c>
      <c r="L49" s="121">
        <v>3</v>
      </c>
      <c r="M49" s="120">
        <v>5</v>
      </c>
      <c r="N49" s="151">
        <v>45</v>
      </c>
      <c r="O49" s="122" t="s">
        <v>2</v>
      </c>
      <c r="P49" s="120">
        <v>63</v>
      </c>
      <c r="Q49" s="152">
        <v>5</v>
      </c>
      <c r="R49" s="124" t="s">
        <v>3</v>
      </c>
    </row>
    <row r="50" spans="1:18" ht="13.8" thickBot="1" x14ac:dyDescent="0.3">
      <c r="A50" s="133"/>
      <c r="B50" s="133"/>
      <c r="C50" s="133"/>
      <c r="D50" s="133"/>
      <c r="E50" s="133"/>
      <c r="F50" s="133"/>
      <c r="H50" s="146">
        <v>12</v>
      </c>
      <c r="I50" s="147" t="s">
        <v>44</v>
      </c>
      <c r="J50" s="148">
        <v>10</v>
      </c>
      <c r="K50" s="154">
        <v>1</v>
      </c>
      <c r="L50" s="139">
        <v>2</v>
      </c>
      <c r="M50" s="138">
        <v>7</v>
      </c>
      <c r="N50" s="154">
        <v>41</v>
      </c>
      <c r="O50" s="140" t="s">
        <v>2</v>
      </c>
      <c r="P50" s="138">
        <v>79</v>
      </c>
      <c r="Q50" s="155">
        <v>4</v>
      </c>
      <c r="R50" s="142" t="s">
        <v>3</v>
      </c>
    </row>
    <row r="51" spans="1:18" ht="13.8" thickTop="1" x14ac:dyDescent="0.25">
      <c r="A51" s="133"/>
      <c r="B51" s="133"/>
      <c r="C51" s="133"/>
      <c r="D51" s="133"/>
      <c r="E51" s="133"/>
      <c r="F51" s="133"/>
      <c r="J51" s="156">
        <v>118</v>
      </c>
      <c r="K51" s="156">
        <v>43</v>
      </c>
      <c r="L51" s="156">
        <v>32</v>
      </c>
      <c r="M51" s="156">
        <v>43</v>
      </c>
      <c r="N51" s="156">
        <v>708</v>
      </c>
      <c r="O51" s="156">
        <v>0</v>
      </c>
      <c r="P51" s="156">
        <v>708</v>
      </c>
      <c r="Q51" s="157">
        <v>118</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106</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90</v>
      </c>
      <c r="B55" s="164" t="s">
        <v>2</v>
      </c>
      <c r="C55" s="175" t="s">
        <v>49</v>
      </c>
      <c r="D55" s="163">
        <v>8</v>
      </c>
      <c r="E55" s="164" t="s">
        <v>2</v>
      </c>
      <c r="F55" s="165">
        <v>4</v>
      </c>
      <c r="H55" s="108">
        <v>1</v>
      </c>
      <c r="I55" s="176" t="s">
        <v>90</v>
      </c>
      <c r="J55" s="110">
        <v>10</v>
      </c>
      <c r="K55" s="111">
        <v>9</v>
      </c>
      <c r="L55" s="111">
        <v>0</v>
      </c>
      <c r="M55" s="110">
        <v>1</v>
      </c>
      <c r="N55" s="111">
        <v>85</v>
      </c>
      <c r="O55" s="112" t="s">
        <v>2</v>
      </c>
      <c r="P55" s="110">
        <v>35</v>
      </c>
      <c r="Q55" s="113">
        <v>18</v>
      </c>
      <c r="R55" s="114" t="s">
        <v>3</v>
      </c>
    </row>
    <row r="56" spans="1:18" x14ac:dyDescent="0.25">
      <c r="A56" s="162" t="s">
        <v>47</v>
      </c>
      <c r="B56" s="131" t="s">
        <v>2</v>
      </c>
      <c r="C56" s="158" t="s">
        <v>7</v>
      </c>
      <c r="D56" s="167">
        <v>2</v>
      </c>
      <c r="E56" s="131" t="s">
        <v>2</v>
      </c>
      <c r="F56" s="168">
        <v>10</v>
      </c>
      <c r="H56" s="118">
        <v>2</v>
      </c>
      <c r="I56" s="134" t="s">
        <v>92</v>
      </c>
      <c r="J56" s="120">
        <v>10</v>
      </c>
      <c r="K56" s="121">
        <v>8</v>
      </c>
      <c r="L56" s="121">
        <v>0</v>
      </c>
      <c r="M56" s="120">
        <v>2</v>
      </c>
      <c r="N56" s="121">
        <v>78</v>
      </c>
      <c r="O56" s="121" t="s">
        <v>2</v>
      </c>
      <c r="P56" s="120">
        <v>42</v>
      </c>
      <c r="Q56" s="123">
        <v>16</v>
      </c>
      <c r="R56" s="124" t="s">
        <v>3</v>
      </c>
    </row>
    <row r="57" spans="1:18" x14ac:dyDescent="0.25">
      <c r="A57" s="162" t="s">
        <v>27</v>
      </c>
      <c r="B57" s="131" t="s">
        <v>2</v>
      </c>
      <c r="C57" s="158" t="s">
        <v>10</v>
      </c>
      <c r="D57" s="167">
        <v>4</v>
      </c>
      <c r="E57" s="131" t="s">
        <v>2</v>
      </c>
      <c r="F57" s="168">
        <v>8</v>
      </c>
      <c r="H57" s="118">
        <v>3</v>
      </c>
      <c r="I57" s="134" t="s">
        <v>26</v>
      </c>
      <c r="J57" s="120">
        <v>10</v>
      </c>
      <c r="K57" s="121">
        <v>6</v>
      </c>
      <c r="L57" s="121">
        <v>2</v>
      </c>
      <c r="M57" s="120">
        <v>2</v>
      </c>
      <c r="N57" s="121">
        <v>69</v>
      </c>
      <c r="O57" s="121" t="s">
        <v>2</v>
      </c>
      <c r="P57" s="120">
        <v>51</v>
      </c>
      <c r="Q57" s="123">
        <v>14</v>
      </c>
      <c r="R57" s="124" t="s">
        <v>3</v>
      </c>
    </row>
    <row r="58" spans="1:18" x14ac:dyDescent="0.25">
      <c r="A58" s="162" t="s">
        <v>91</v>
      </c>
      <c r="B58" s="131" t="s">
        <v>2</v>
      </c>
      <c r="C58" s="158" t="s">
        <v>92</v>
      </c>
      <c r="D58" s="167">
        <v>2</v>
      </c>
      <c r="E58" s="131" t="s">
        <v>2</v>
      </c>
      <c r="F58" s="168">
        <v>10</v>
      </c>
      <c r="H58" s="118">
        <v>4</v>
      </c>
      <c r="I58" s="134" t="s">
        <v>27</v>
      </c>
      <c r="J58" s="120">
        <v>10</v>
      </c>
      <c r="K58" s="121">
        <v>6</v>
      </c>
      <c r="L58" s="121">
        <v>1</v>
      </c>
      <c r="M58" s="120">
        <v>3</v>
      </c>
      <c r="N58" s="121">
        <v>65</v>
      </c>
      <c r="O58" s="121" t="s">
        <v>2</v>
      </c>
      <c r="P58" s="120">
        <v>55</v>
      </c>
      <c r="Q58" s="123">
        <v>13</v>
      </c>
      <c r="R58" s="124" t="s">
        <v>3</v>
      </c>
    </row>
    <row r="59" spans="1:18" x14ac:dyDescent="0.25">
      <c r="A59" s="162" t="s">
        <v>48</v>
      </c>
      <c r="B59" s="131" t="s">
        <v>2</v>
      </c>
      <c r="C59" s="158" t="s">
        <v>68</v>
      </c>
      <c r="D59" s="167">
        <v>10</v>
      </c>
      <c r="E59" s="131" t="s">
        <v>2</v>
      </c>
      <c r="F59" s="168">
        <v>2</v>
      </c>
      <c r="H59" s="118">
        <v>5</v>
      </c>
      <c r="I59" s="158" t="s">
        <v>10</v>
      </c>
      <c r="J59" s="120">
        <v>10</v>
      </c>
      <c r="K59" s="121">
        <v>5</v>
      </c>
      <c r="L59" s="121">
        <v>2</v>
      </c>
      <c r="M59" s="120">
        <v>3</v>
      </c>
      <c r="N59" s="121">
        <v>67</v>
      </c>
      <c r="O59" s="121" t="s">
        <v>2</v>
      </c>
      <c r="P59" s="120">
        <v>53</v>
      </c>
      <c r="Q59" s="123">
        <v>12</v>
      </c>
      <c r="R59" s="124" t="s">
        <v>3</v>
      </c>
    </row>
    <row r="60" spans="1:18" ht="13.8" thickBot="1" x14ac:dyDescent="0.3">
      <c r="A60" s="182" t="s">
        <v>35</v>
      </c>
      <c r="B60" s="127" t="s">
        <v>2</v>
      </c>
      <c r="C60" s="183" t="s">
        <v>26</v>
      </c>
      <c r="D60" s="128">
        <v>5</v>
      </c>
      <c r="E60" s="127" t="s">
        <v>2</v>
      </c>
      <c r="F60" s="130">
        <v>7</v>
      </c>
      <c r="H60" s="118">
        <v>6</v>
      </c>
      <c r="I60" s="134" t="s">
        <v>7</v>
      </c>
      <c r="J60" s="120">
        <v>10</v>
      </c>
      <c r="K60" s="121">
        <v>5</v>
      </c>
      <c r="L60" s="121">
        <v>1</v>
      </c>
      <c r="M60" s="120">
        <v>4</v>
      </c>
      <c r="N60" s="121">
        <v>64</v>
      </c>
      <c r="O60" s="121" t="s">
        <v>2</v>
      </c>
      <c r="P60" s="120">
        <v>56</v>
      </c>
      <c r="Q60" s="123">
        <v>11</v>
      </c>
      <c r="R60" s="124" t="s">
        <v>3</v>
      </c>
    </row>
    <row r="61" spans="1:18" ht="13.8" thickTop="1" x14ac:dyDescent="0.25">
      <c r="A61" s="179"/>
      <c r="B61" s="131"/>
      <c r="C61" s="131"/>
      <c r="D61" s="132"/>
      <c r="E61" s="131"/>
      <c r="F61" s="132"/>
      <c r="H61" s="118">
        <v>7</v>
      </c>
      <c r="I61" s="134" t="s">
        <v>68</v>
      </c>
      <c r="J61" s="120">
        <v>10</v>
      </c>
      <c r="K61" s="121">
        <v>4</v>
      </c>
      <c r="L61" s="121">
        <v>2</v>
      </c>
      <c r="M61" s="120">
        <v>4</v>
      </c>
      <c r="N61" s="121">
        <v>59</v>
      </c>
      <c r="O61" s="121" t="s">
        <v>2</v>
      </c>
      <c r="P61" s="120">
        <v>61</v>
      </c>
      <c r="Q61" s="123">
        <v>10</v>
      </c>
      <c r="R61" s="124" t="s">
        <v>3</v>
      </c>
    </row>
    <row r="62" spans="1:18" x14ac:dyDescent="0.25">
      <c r="A62" s="133"/>
      <c r="B62" s="133"/>
      <c r="C62" s="133"/>
      <c r="D62" s="133"/>
      <c r="E62" s="133"/>
      <c r="F62" s="133"/>
      <c r="H62" s="118">
        <v>8</v>
      </c>
      <c r="I62" s="158" t="s">
        <v>48</v>
      </c>
      <c r="J62" s="120">
        <v>10</v>
      </c>
      <c r="K62" s="121">
        <v>4</v>
      </c>
      <c r="L62" s="121">
        <v>1</v>
      </c>
      <c r="M62" s="120">
        <v>5</v>
      </c>
      <c r="N62" s="121">
        <v>62</v>
      </c>
      <c r="O62" s="121" t="s">
        <v>2</v>
      </c>
      <c r="P62" s="120">
        <v>58</v>
      </c>
      <c r="Q62" s="123">
        <v>9</v>
      </c>
      <c r="R62" s="124" t="s">
        <v>3</v>
      </c>
    </row>
    <row r="63" spans="1:18" x14ac:dyDescent="0.25">
      <c r="A63" s="133"/>
      <c r="B63" s="133"/>
      <c r="C63" s="133"/>
      <c r="D63" s="133"/>
      <c r="E63" s="133"/>
      <c r="F63" s="133"/>
      <c r="H63" s="118">
        <v>9</v>
      </c>
      <c r="I63" s="134" t="s">
        <v>49</v>
      </c>
      <c r="J63" s="120">
        <v>10</v>
      </c>
      <c r="K63" s="121">
        <v>2</v>
      </c>
      <c r="L63" s="121">
        <v>2</v>
      </c>
      <c r="M63" s="120">
        <v>6</v>
      </c>
      <c r="N63" s="121">
        <v>47</v>
      </c>
      <c r="O63" s="121" t="s">
        <v>2</v>
      </c>
      <c r="P63" s="120">
        <v>73</v>
      </c>
      <c r="Q63" s="123">
        <v>6</v>
      </c>
      <c r="R63" s="124" t="s">
        <v>3</v>
      </c>
    </row>
    <row r="64" spans="1:18" x14ac:dyDescent="0.25">
      <c r="A64" s="93"/>
      <c r="B64" s="133"/>
      <c r="C64" s="133"/>
      <c r="D64" s="133"/>
      <c r="E64" s="133"/>
      <c r="F64" s="133"/>
      <c r="H64" s="118">
        <v>10</v>
      </c>
      <c r="I64" s="134" t="s">
        <v>35</v>
      </c>
      <c r="J64" s="120">
        <v>10</v>
      </c>
      <c r="K64" s="121">
        <v>1</v>
      </c>
      <c r="L64" s="121">
        <v>3</v>
      </c>
      <c r="M64" s="120">
        <v>6</v>
      </c>
      <c r="N64" s="121">
        <v>53</v>
      </c>
      <c r="O64" s="121" t="s">
        <v>2</v>
      </c>
      <c r="P64" s="120">
        <v>67</v>
      </c>
      <c r="Q64" s="123">
        <v>5</v>
      </c>
      <c r="R64" s="124" t="s">
        <v>3</v>
      </c>
    </row>
    <row r="65" spans="1:23" x14ac:dyDescent="0.25">
      <c r="A65" s="133"/>
      <c r="B65" s="133"/>
      <c r="C65" s="133"/>
      <c r="D65" s="133"/>
      <c r="E65" s="133"/>
      <c r="F65" s="133"/>
      <c r="H65" s="118">
        <v>11</v>
      </c>
      <c r="I65" s="134" t="s">
        <v>47</v>
      </c>
      <c r="J65" s="120">
        <v>10</v>
      </c>
      <c r="K65" s="121">
        <v>2</v>
      </c>
      <c r="L65" s="121">
        <v>0</v>
      </c>
      <c r="M65" s="120">
        <v>8</v>
      </c>
      <c r="N65" s="121">
        <v>39</v>
      </c>
      <c r="O65" s="121" t="s">
        <v>2</v>
      </c>
      <c r="P65" s="120">
        <v>81</v>
      </c>
      <c r="Q65" s="123">
        <v>4</v>
      </c>
      <c r="R65" s="124" t="s">
        <v>3</v>
      </c>
    </row>
    <row r="66" spans="1:23" ht="13.8" thickBot="1" x14ac:dyDescent="0.3">
      <c r="A66" s="133"/>
      <c r="B66" s="133"/>
      <c r="C66" s="133"/>
      <c r="D66" s="133"/>
      <c r="E66" s="133"/>
      <c r="F66" s="133"/>
      <c r="H66" s="146">
        <v>12</v>
      </c>
      <c r="I66" s="149" t="s">
        <v>91</v>
      </c>
      <c r="J66" s="138">
        <v>10</v>
      </c>
      <c r="K66" s="139">
        <v>0</v>
      </c>
      <c r="L66" s="139">
        <v>2</v>
      </c>
      <c r="M66" s="138">
        <v>8</v>
      </c>
      <c r="N66" s="139">
        <v>32</v>
      </c>
      <c r="O66" s="139" t="s">
        <v>2</v>
      </c>
      <c r="P66" s="138">
        <v>88</v>
      </c>
      <c r="Q66" s="141">
        <v>2</v>
      </c>
      <c r="R66" s="142" t="s">
        <v>3</v>
      </c>
      <c r="V66" s="136"/>
    </row>
    <row r="67" spans="1:23" ht="13.8" thickTop="1" x14ac:dyDescent="0.25">
      <c r="A67" s="133"/>
      <c r="B67" s="133"/>
      <c r="C67" s="133"/>
      <c r="D67" s="133"/>
      <c r="E67" s="133"/>
      <c r="F67" s="133"/>
      <c r="J67" s="156">
        <v>120</v>
      </c>
      <c r="K67" s="156">
        <v>52</v>
      </c>
      <c r="L67" s="156">
        <v>16</v>
      </c>
      <c r="M67" s="156">
        <v>52</v>
      </c>
      <c r="N67" s="156">
        <v>720</v>
      </c>
      <c r="O67" s="156">
        <v>0</v>
      </c>
      <c r="P67" s="156">
        <v>720</v>
      </c>
      <c r="Q67" s="157">
        <v>120</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13</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42720</v>
      </c>
    </row>
    <row r="4" spans="1:29" ht="14.4" thickTop="1" thickBot="1" x14ac:dyDescent="0.3">
      <c r="A4" s="95" t="s">
        <v>56</v>
      </c>
      <c r="B4" s="96">
        <v>0</v>
      </c>
      <c r="C4" s="177" t="s">
        <v>108</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12</v>
      </c>
      <c r="B5" s="104" t="s">
        <v>2</v>
      </c>
      <c r="C5" s="104" t="s">
        <v>11</v>
      </c>
      <c r="D5" s="105">
        <v>9</v>
      </c>
      <c r="E5" s="106" t="s">
        <v>2</v>
      </c>
      <c r="F5" s="107">
        <v>3</v>
      </c>
      <c r="H5" s="108">
        <v>1</v>
      </c>
      <c r="I5" s="109" t="s">
        <v>19</v>
      </c>
      <c r="J5" s="110">
        <v>11</v>
      </c>
      <c r="K5" s="111">
        <v>11</v>
      </c>
      <c r="L5" s="111">
        <v>0</v>
      </c>
      <c r="M5" s="110">
        <v>0</v>
      </c>
      <c r="N5" s="111">
        <v>93</v>
      </c>
      <c r="O5" s="112" t="s">
        <v>2</v>
      </c>
      <c r="P5" s="110">
        <v>39</v>
      </c>
      <c r="Q5" s="113">
        <v>22</v>
      </c>
      <c r="R5" s="114" t="s">
        <v>3</v>
      </c>
    </row>
    <row r="6" spans="1:29" x14ac:dyDescent="0.25">
      <c r="A6" s="103" t="s">
        <v>18</v>
      </c>
      <c r="B6" s="104" t="s">
        <v>2</v>
      </c>
      <c r="C6" s="104" t="s">
        <v>19</v>
      </c>
      <c r="D6" s="115">
        <v>5</v>
      </c>
      <c r="E6" s="116" t="s">
        <v>2</v>
      </c>
      <c r="F6" s="117">
        <v>7</v>
      </c>
      <c r="H6" s="118">
        <v>2</v>
      </c>
      <c r="I6" s="119" t="s">
        <v>15</v>
      </c>
      <c r="J6" s="120">
        <v>11</v>
      </c>
      <c r="K6" s="121">
        <v>8</v>
      </c>
      <c r="L6" s="121">
        <v>1</v>
      </c>
      <c r="M6" s="120">
        <v>2</v>
      </c>
      <c r="N6" s="121">
        <v>86</v>
      </c>
      <c r="O6" s="122" t="s">
        <v>2</v>
      </c>
      <c r="P6" s="120">
        <v>46</v>
      </c>
      <c r="Q6" s="123">
        <v>17</v>
      </c>
      <c r="R6" s="124" t="s">
        <v>3</v>
      </c>
    </row>
    <row r="7" spans="1:29" x14ac:dyDescent="0.25">
      <c r="A7" s="103" t="s">
        <v>20</v>
      </c>
      <c r="B7" s="104" t="s">
        <v>2</v>
      </c>
      <c r="C7" s="104" t="s">
        <v>65</v>
      </c>
      <c r="D7" s="115">
        <v>7</v>
      </c>
      <c r="E7" s="116" t="s">
        <v>2</v>
      </c>
      <c r="F7" s="117">
        <v>5</v>
      </c>
      <c r="H7" s="118">
        <v>3</v>
      </c>
      <c r="I7" s="119" t="s">
        <v>32</v>
      </c>
      <c r="J7" s="120">
        <v>11</v>
      </c>
      <c r="K7" s="121">
        <v>8</v>
      </c>
      <c r="L7" s="121">
        <v>1</v>
      </c>
      <c r="M7" s="120">
        <v>2</v>
      </c>
      <c r="N7" s="121">
        <v>73</v>
      </c>
      <c r="O7" s="122" t="s">
        <v>2</v>
      </c>
      <c r="P7" s="120">
        <v>59</v>
      </c>
      <c r="Q7" s="123">
        <v>17</v>
      </c>
      <c r="R7" s="124" t="s">
        <v>3</v>
      </c>
    </row>
    <row r="8" spans="1:29" x14ac:dyDescent="0.25">
      <c r="A8" s="103" t="s">
        <v>15</v>
      </c>
      <c r="B8" s="104" t="s">
        <v>2</v>
      </c>
      <c r="C8" s="104" t="s">
        <v>14</v>
      </c>
      <c r="D8" s="115">
        <v>5</v>
      </c>
      <c r="E8" s="116" t="s">
        <v>2</v>
      </c>
      <c r="F8" s="117">
        <v>7</v>
      </c>
      <c r="H8" s="118">
        <v>4</v>
      </c>
      <c r="I8" s="125" t="s">
        <v>12</v>
      </c>
      <c r="J8" s="120">
        <v>11</v>
      </c>
      <c r="K8" s="121">
        <v>8</v>
      </c>
      <c r="L8" s="121">
        <v>0</v>
      </c>
      <c r="M8" s="120">
        <v>3</v>
      </c>
      <c r="N8" s="121">
        <v>79</v>
      </c>
      <c r="O8" s="122" t="s">
        <v>2</v>
      </c>
      <c r="P8" s="120">
        <v>53</v>
      </c>
      <c r="Q8" s="123">
        <v>16</v>
      </c>
      <c r="R8" s="124" t="s">
        <v>3</v>
      </c>
    </row>
    <row r="9" spans="1:29" x14ac:dyDescent="0.25">
      <c r="A9" s="103" t="s">
        <v>31</v>
      </c>
      <c r="B9" s="104" t="s">
        <v>2</v>
      </c>
      <c r="C9" s="104" t="s">
        <v>38</v>
      </c>
      <c r="D9" s="115">
        <v>4</v>
      </c>
      <c r="E9" s="116" t="s">
        <v>2</v>
      </c>
      <c r="F9" s="117">
        <v>8</v>
      </c>
      <c r="H9" s="118">
        <v>5</v>
      </c>
      <c r="I9" s="119" t="s">
        <v>18</v>
      </c>
      <c r="J9" s="120">
        <v>12</v>
      </c>
      <c r="K9" s="121">
        <v>6</v>
      </c>
      <c r="L9" s="121">
        <v>1</v>
      </c>
      <c r="M9" s="120">
        <v>5</v>
      </c>
      <c r="N9" s="121">
        <v>73</v>
      </c>
      <c r="O9" s="122" t="s">
        <v>2</v>
      </c>
      <c r="P9" s="120">
        <v>71</v>
      </c>
      <c r="Q9" s="123">
        <v>13</v>
      </c>
      <c r="R9" s="124" t="s">
        <v>3</v>
      </c>
    </row>
    <row r="10" spans="1:29" x14ac:dyDescent="0.25">
      <c r="A10" s="103" t="s">
        <v>32</v>
      </c>
      <c r="B10" s="104" t="s">
        <v>2</v>
      </c>
      <c r="C10" s="104" t="s">
        <v>84</v>
      </c>
      <c r="D10" s="115">
        <v>7</v>
      </c>
      <c r="E10" s="116" t="s">
        <v>2</v>
      </c>
      <c r="F10" s="117">
        <v>5</v>
      </c>
      <c r="H10" s="118">
        <v>6</v>
      </c>
      <c r="I10" s="119" t="s">
        <v>38</v>
      </c>
      <c r="J10" s="120">
        <v>11</v>
      </c>
      <c r="K10" s="121">
        <v>6</v>
      </c>
      <c r="L10" s="121">
        <v>0</v>
      </c>
      <c r="M10" s="120">
        <v>5</v>
      </c>
      <c r="N10" s="121">
        <v>76</v>
      </c>
      <c r="O10" s="122" t="s">
        <v>2</v>
      </c>
      <c r="P10" s="120">
        <v>56</v>
      </c>
      <c r="Q10" s="123">
        <v>12</v>
      </c>
      <c r="R10" s="124" t="s">
        <v>3</v>
      </c>
    </row>
    <row r="11" spans="1:29" ht="13.8" thickBot="1" x14ac:dyDescent="0.3">
      <c r="A11" s="126" t="s">
        <v>17</v>
      </c>
      <c r="B11" s="127" t="s">
        <v>2</v>
      </c>
      <c r="C11" s="127" t="s">
        <v>37</v>
      </c>
      <c r="D11" s="189"/>
      <c r="E11" s="190"/>
      <c r="F11" s="191"/>
      <c r="H11" s="118">
        <v>7</v>
      </c>
      <c r="I11" s="119" t="s">
        <v>84</v>
      </c>
      <c r="J11" s="120">
        <v>11</v>
      </c>
      <c r="K11" s="121">
        <v>5</v>
      </c>
      <c r="L11" s="121">
        <v>1</v>
      </c>
      <c r="M11" s="120">
        <v>5</v>
      </c>
      <c r="N11" s="121">
        <v>69</v>
      </c>
      <c r="O11" s="122" t="s">
        <v>2</v>
      </c>
      <c r="P11" s="120">
        <v>63</v>
      </c>
      <c r="Q11" s="123">
        <v>11</v>
      </c>
      <c r="R11" s="124" t="s">
        <v>3</v>
      </c>
    </row>
    <row r="12" spans="1:29" ht="13.8" thickTop="1" x14ac:dyDescent="0.25">
      <c r="A12" s="131"/>
      <c r="B12" s="131"/>
      <c r="C12" s="131"/>
      <c r="D12" s="132"/>
      <c r="E12" s="132"/>
      <c r="F12" s="132"/>
      <c r="H12" s="118">
        <v>8</v>
      </c>
      <c r="I12" s="119" t="s">
        <v>11</v>
      </c>
      <c r="J12" s="120">
        <v>11</v>
      </c>
      <c r="K12" s="121">
        <v>3</v>
      </c>
      <c r="L12" s="121">
        <v>4</v>
      </c>
      <c r="M12" s="120">
        <v>4</v>
      </c>
      <c r="N12" s="121">
        <v>64</v>
      </c>
      <c r="O12" s="122" t="s">
        <v>2</v>
      </c>
      <c r="P12" s="120">
        <v>68</v>
      </c>
      <c r="Q12" s="123">
        <v>10</v>
      </c>
      <c r="R12" s="124" t="s">
        <v>3</v>
      </c>
    </row>
    <row r="13" spans="1:29" x14ac:dyDescent="0.25">
      <c r="A13" s="133"/>
      <c r="B13" s="133"/>
      <c r="C13" s="133"/>
      <c r="D13" s="133"/>
      <c r="E13" s="133"/>
      <c r="F13" s="133"/>
      <c r="H13" s="118">
        <v>9</v>
      </c>
      <c r="I13" s="119" t="s">
        <v>17</v>
      </c>
      <c r="J13" s="120">
        <v>11</v>
      </c>
      <c r="K13" s="121">
        <v>4</v>
      </c>
      <c r="L13" s="121">
        <v>1</v>
      </c>
      <c r="M13" s="120">
        <v>6</v>
      </c>
      <c r="N13" s="121">
        <v>61</v>
      </c>
      <c r="O13" s="122" t="s">
        <v>2</v>
      </c>
      <c r="P13" s="120">
        <v>71</v>
      </c>
      <c r="Q13" s="123">
        <v>9</v>
      </c>
      <c r="R13" s="124" t="s">
        <v>3</v>
      </c>
    </row>
    <row r="14" spans="1:29" x14ac:dyDescent="0.25">
      <c r="A14" s="133"/>
      <c r="B14" s="133"/>
      <c r="C14" s="133"/>
      <c r="D14" s="133"/>
      <c r="E14" s="133"/>
      <c r="F14" s="133"/>
      <c r="H14" s="118">
        <v>10</v>
      </c>
      <c r="I14" s="125" t="s">
        <v>14</v>
      </c>
      <c r="J14" s="120">
        <v>11</v>
      </c>
      <c r="K14" s="121">
        <v>3</v>
      </c>
      <c r="L14" s="121">
        <v>1</v>
      </c>
      <c r="M14" s="120">
        <v>7</v>
      </c>
      <c r="N14" s="121">
        <v>54</v>
      </c>
      <c r="O14" s="122" t="s">
        <v>2</v>
      </c>
      <c r="P14" s="120">
        <v>78</v>
      </c>
      <c r="Q14" s="123">
        <v>7</v>
      </c>
      <c r="R14" s="124" t="s">
        <v>3</v>
      </c>
    </row>
    <row r="15" spans="1:29" x14ac:dyDescent="0.25">
      <c r="A15" s="133"/>
      <c r="B15" s="133"/>
      <c r="C15" s="133"/>
      <c r="D15" s="133"/>
      <c r="E15" s="133"/>
      <c r="F15" s="133"/>
      <c r="H15" s="118">
        <v>11</v>
      </c>
      <c r="I15" s="119" t="s">
        <v>31</v>
      </c>
      <c r="J15" s="120">
        <v>11</v>
      </c>
      <c r="K15" s="121">
        <v>2</v>
      </c>
      <c r="L15" s="121">
        <v>1</v>
      </c>
      <c r="M15" s="120">
        <v>8</v>
      </c>
      <c r="N15" s="121">
        <v>57</v>
      </c>
      <c r="O15" s="122" t="s">
        <v>2</v>
      </c>
      <c r="P15" s="120">
        <v>75</v>
      </c>
      <c r="Q15" s="123">
        <v>5</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20</v>
      </c>
      <c r="J16" s="120">
        <v>11</v>
      </c>
      <c r="K16" s="121">
        <v>2</v>
      </c>
      <c r="L16" s="121">
        <v>1</v>
      </c>
      <c r="M16" s="120">
        <v>8</v>
      </c>
      <c r="N16" s="121">
        <v>47</v>
      </c>
      <c r="O16" s="122" t="s">
        <v>2</v>
      </c>
      <c r="P16" s="120">
        <v>85</v>
      </c>
      <c r="Q16" s="123">
        <v>5</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11</v>
      </c>
      <c r="K17" s="139">
        <v>0</v>
      </c>
      <c r="L17" s="139">
        <v>0</v>
      </c>
      <c r="M17" s="138">
        <v>11</v>
      </c>
      <c r="N17" s="139">
        <v>32</v>
      </c>
      <c r="O17" s="140" t="s">
        <v>2</v>
      </c>
      <c r="P17" s="138">
        <v>100</v>
      </c>
      <c r="Q17" s="141">
        <v>0</v>
      </c>
      <c r="R17" s="142" t="s">
        <v>3</v>
      </c>
    </row>
    <row r="18" spans="1:18" ht="13.8" thickTop="1" x14ac:dyDescent="0.25">
      <c r="A18" s="133"/>
      <c r="B18" s="133"/>
      <c r="C18" s="133"/>
      <c r="D18" s="133"/>
      <c r="E18" s="133"/>
      <c r="F18" s="133"/>
      <c r="H18" s="122"/>
      <c r="I18" s="136"/>
      <c r="J18" s="121">
        <v>144</v>
      </c>
      <c r="K18" s="121">
        <v>66</v>
      </c>
      <c r="L18" s="121">
        <v>12</v>
      </c>
      <c r="M18" s="121">
        <v>66</v>
      </c>
      <c r="N18" s="121">
        <v>864</v>
      </c>
      <c r="O18" s="121">
        <v>0</v>
      </c>
      <c r="P18" s="121">
        <v>864</v>
      </c>
      <c r="Q18" s="123">
        <v>144</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108</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24</v>
      </c>
      <c r="B22" s="104" t="s">
        <v>2</v>
      </c>
      <c r="C22" s="104" t="s">
        <v>8</v>
      </c>
      <c r="D22" s="105">
        <v>5</v>
      </c>
      <c r="E22" s="106" t="s">
        <v>2</v>
      </c>
      <c r="F22" s="107">
        <v>7</v>
      </c>
      <c r="H22" s="108">
        <v>1</v>
      </c>
      <c r="I22" s="144" t="s">
        <v>16</v>
      </c>
      <c r="J22" s="110">
        <v>11</v>
      </c>
      <c r="K22" s="111">
        <v>9</v>
      </c>
      <c r="L22" s="111">
        <v>1</v>
      </c>
      <c r="M22" s="110">
        <v>1</v>
      </c>
      <c r="N22" s="111">
        <v>87</v>
      </c>
      <c r="O22" s="112" t="s">
        <v>2</v>
      </c>
      <c r="P22" s="110">
        <v>45</v>
      </c>
      <c r="Q22" s="113">
        <v>19</v>
      </c>
      <c r="R22" s="114" t="s">
        <v>3</v>
      </c>
    </row>
    <row r="23" spans="1:18" x14ac:dyDescent="0.25">
      <c r="A23" s="103" t="s">
        <v>23</v>
      </c>
      <c r="B23" s="104" t="s">
        <v>2</v>
      </c>
      <c r="C23" s="104" t="s">
        <v>42</v>
      </c>
      <c r="D23" s="115">
        <v>10</v>
      </c>
      <c r="E23" s="116" t="s">
        <v>2</v>
      </c>
      <c r="F23" s="117">
        <v>2</v>
      </c>
      <c r="H23" s="118">
        <v>2</v>
      </c>
      <c r="I23" s="144" t="s">
        <v>33</v>
      </c>
      <c r="J23" s="145">
        <v>12</v>
      </c>
      <c r="K23" s="121">
        <v>7</v>
      </c>
      <c r="L23" s="121">
        <v>1</v>
      </c>
      <c r="M23" s="120">
        <v>4</v>
      </c>
      <c r="N23" s="121">
        <v>78</v>
      </c>
      <c r="O23" s="122" t="s">
        <v>2</v>
      </c>
      <c r="P23" s="120">
        <v>66</v>
      </c>
      <c r="Q23" s="123">
        <v>15</v>
      </c>
      <c r="R23" s="124" t="s">
        <v>3</v>
      </c>
    </row>
    <row r="24" spans="1:18" x14ac:dyDescent="0.25">
      <c r="A24" s="103" t="s">
        <v>16</v>
      </c>
      <c r="B24" s="104" t="s">
        <v>2</v>
      </c>
      <c r="C24" s="104" t="s">
        <v>33</v>
      </c>
      <c r="D24" s="115">
        <v>8</v>
      </c>
      <c r="E24" s="116" t="s">
        <v>2</v>
      </c>
      <c r="F24" s="117">
        <v>4</v>
      </c>
      <c r="H24" s="118">
        <v>3</v>
      </c>
      <c r="I24" s="144" t="s">
        <v>23</v>
      </c>
      <c r="J24" s="145">
        <v>11</v>
      </c>
      <c r="K24" s="121">
        <v>6</v>
      </c>
      <c r="L24" s="121">
        <v>3</v>
      </c>
      <c r="M24" s="120">
        <v>2</v>
      </c>
      <c r="N24" s="121">
        <v>78</v>
      </c>
      <c r="O24" s="122" t="s">
        <v>2</v>
      </c>
      <c r="P24" s="120">
        <v>54</v>
      </c>
      <c r="Q24" s="123">
        <v>15</v>
      </c>
      <c r="R24" s="124" t="s">
        <v>3</v>
      </c>
    </row>
    <row r="25" spans="1:18" x14ac:dyDescent="0.25">
      <c r="A25" s="103" t="s">
        <v>87</v>
      </c>
      <c r="B25" s="104" t="s">
        <v>2</v>
      </c>
      <c r="C25" s="104" t="s">
        <v>34</v>
      </c>
      <c r="D25" s="115">
        <v>2</v>
      </c>
      <c r="E25" s="116" t="s">
        <v>2</v>
      </c>
      <c r="F25" s="117">
        <v>10</v>
      </c>
      <c r="H25" s="118">
        <v>4</v>
      </c>
      <c r="I25" s="144" t="s">
        <v>85</v>
      </c>
      <c r="J25" s="145">
        <v>11</v>
      </c>
      <c r="K25" s="121">
        <v>6</v>
      </c>
      <c r="L25" s="121">
        <v>2</v>
      </c>
      <c r="M25" s="120">
        <v>3</v>
      </c>
      <c r="N25" s="121">
        <v>73</v>
      </c>
      <c r="O25" s="122" t="s">
        <v>2</v>
      </c>
      <c r="P25" s="120">
        <v>59</v>
      </c>
      <c r="Q25" s="123">
        <v>14</v>
      </c>
      <c r="R25" s="124" t="s">
        <v>3</v>
      </c>
    </row>
    <row r="26" spans="1:18" x14ac:dyDescent="0.25">
      <c r="A26" s="103" t="s">
        <v>85</v>
      </c>
      <c r="B26" s="104" t="s">
        <v>2</v>
      </c>
      <c r="C26" s="104" t="s">
        <v>13</v>
      </c>
      <c r="D26" s="115">
        <v>5</v>
      </c>
      <c r="E26" s="116" t="s">
        <v>2</v>
      </c>
      <c r="F26" s="117">
        <v>7</v>
      </c>
      <c r="H26" s="118">
        <v>5</v>
      </c>
      <c r="I26" s="144" t="s">
        <v>30</v>
      </c>
      <c r="J26" s="145">
        <v>11</v>
      </c>
      <c r="K26" s="121">
        <v>5</v>
      </c>
      <c r="L26" s="121">
        <v>4</v>
      </c>
      <c r="M26" s="120">
        <v>2</v>
      </c>
      <c r="N26" s="121">
        <v>70</v>
      </c>
      <c r="O26" s="122" t="s">
        <v>2</v>
      </c>
      <c r="P26" s="120">
        <v>62</v>
      </c>
      <c r="Q26" s="123">
        <v>14</v>
      </c>
      <c r="R26" s="124" t="s">
        <v>3</v>
      </c>
    </row>
    <row r="27" spans="1:18" x14ac:dyDescent="0.25">
      <c r="A27" s="103" t="s">
        <v>30</v>
      </c>
      <c r="B27" s="104" t="s">
        <v>2</v>
      </c>
      <c r="C27" s="104" t="s">
        <v>50</v>
      </c>
      <c r="D27" s="115">
        <v>7</v>
      </c>
      <c r="E27" s="116" t="s">
        <v>2</v>
      </c>
      <c r="F27" s="117">
        <v>5</v>
      </c>
      <c r="G27" s="180"/>
      <c r="H27" s="118">
        <v>6</v>
      </c>
      <c r="I27" s="144" t="s">
        <v>42</v>
      </c>
      <c r="J27" s="145">
        <v>11</v>
      </c>
      <c r="K27" s="121">
        <v>6</v>
      </c>
      <c r="L27" s="121">
        <v>1</v>
      </c>
      <c r="M27" s="120">
        <v>4</v>
      </c>
      <c r="N27" s="121">
        <v>70</v>
      </c>
      <c r="O27" s="122" t="s">
        <v>2</v>
      </c>
      <c r="P27" s="120">
        <v>62</v>
      </c>
      <c r="Q27" s="123">
        <v>13</v>
      </c>
      <c r="R27" s="124" t="s">
        <v>3</v>
      </c>
    </row>
    <row r="28" spans="1:18" ht="13.8" thickBot="1" x14ac:dyDescent="0.3">
      <c r="A28" s="126" t="s">
        <v>86</v>
      </c>
      <c r="B28" s="127" t="s">
        <v>2</v>
      </c>
      <c r="C28" s="127" t="s">
        <v>37</v>
      </c>
      <c r="D28" s="189"/>
      <c r="E28" s="190"/>
      <c r="F28" s="191"/>
      <c r="H28" s="118">
        <v>7</v>
      </c>
      <c r="I28" s="144" t="s">
        <v>13</v>
      </c>
      <c r="J28" s="145">
        <v>11</v>
      </c>
      <c r="K28" s="121">
        <v>6</v>
      </c>
      <c r="L28" s="121">
        <v>0</v>
      </c>
      <c r="M28" s="120">
        <v>5</v>
      </c>
      <c r="N28" s="121">
        <v>71</v>
      </c>
      <c r="O28" s="122" t="s">
        <v>2</v>
      </c>
      <c r="P28" s="120">
        <v>61</v>
      </c>
      <c r="Q28" s="123">
        <v>12</v>
      </c>
      <c r="R28" s="124" t="s">
        <v>3</v>
      </c>
    </row>
    <row r="29" spans="1:18" ht="13.8" thickTop="1" x14ac:dyDescent="0.25">
      <c r="A29" s="185"/>
      <c r="B29" s="131"/>
      <c r="C29" s="131"/>
      <c r="D29" s="132"/>
      <c r="E29" s="131"/>
      <c r="F29" s="132"/>
      <c r="H29" s="118">
        <v>8</v>
      </c>
      <c r="I29" s="144" t="s">
        <v>86</v>
      </c>
      <c r="J29" s="145">
        <v>11</v>
      </c>
      <c r="K29" s="121">
        <v>5</v>
      </c>
      <c r="L29" s="121">
        <v>2</v>
      </c>
      <c r="M29" s="120">
        <v>4</v>
      </c>
      <c r="N29" s="121">
        <v>66</v>
      </c>
      <c r="O29" s="122" t="s">
        <v>2</v>
      </c>
      <c r="P29" s="120">
        <v>66</v>
      </c>
      <c r="Q29" s="123">
        <v>12</v>
      </c>
      <c r="R29" s="124" t="s">
        <v>3</v>
      </c>
    </row>
    <row r="30" spans="1:18" x14ac:dyDescent="0.25">
      <c r="A30" s="133"/>
      <c r="B30" s="133"/>
      <c r="C30" s="133"/>
      <c r="D30" s="133"/>
      <c r="E30" s="133"/>
      <c r="F30" s="133"/>
      <c r="H30" s="118">
        <v>9</v>
      </c>
      <c r="I30" s="144" t="s">
        <v>8</v>
      </c>
      <c r="J30" s="145">
        <v>11</v>
      </c>
      <c r="K30" s="121">
        <v>3</v>
      </c>
      <c r="L30" s="121">
        <v>4</v>
      </c>
      <c r="M30" s="120">
        <v>4</v>
      </c>
      <c r="N30" s="121">
        <v>66</v>
      </c>
      <c r="O30" s="122" t="s">
        <v>2</v>
      </c>
      <c r="P30" s="120">
        <v>66</v>
      </c>
      <c r="Q30" s="123">
        <v>10</v>
      </c>
      <c r="R30" s="124" t="s">
        <v>3</v>
      </c>
    </row>
    <row r="31" spans="1:18" x14ac:dyDescent="0.25">
      <c r="A31" s="133"/>
      <c r="B31" s="133"/>
      <c r="C31" s="133"/>
      <c r="D31" s="133"/>
      <c r="E31" s="133"/>
      <c r="F31" s="133"/>
      <c r="H31" s="118">
        <v>10</v>
      </c>
      <c r="I31" s="144" t="s">
        <v>34</v>
      </c>
      <c r="J31" s="145">
        <v>11</v>
      </c>
      <c r="K31" s="121">
        <v>3</v>
      </c>
      <c r="L31" s="121">
        <v>2</v>
      </c>
      <c r="M31" s="120">
        <v>6</v>
      </c>
      <c r="N31" s="121">
        <v>56</v>
      </c>
      <c r="O31" s="122" t="s">
        <v>2</v>
      </c>
      <c r="P31" s="120">
        <v>76</v>
      </c>
      <c r="Q31" s="123">
        <v>8</v>
      </c>
      <c r="R31" s="124" t="s">
        <v>3</v>
      </c>
    </row>
    <row r="32" spans="1:18" x14ac:dyDescent="0.25">
      <c r="A32" s="133"/>
      <c r="B32" s="133"/>
      <c r="C32" s="133"/>
      <c r="D32" s="133"/>
      <c r="E32" s="133"/>
      <c r="F32" s="133"/>
      <c r="H32" s="118">
        <v>11</v>
      </c>
      <c r="I32" s="144" t="s">
        <v>24</v>
      </c>
      <c r="J32" s="145">
        <v>11</v>
      </c>
      <c r="K32" s="121">
        <v>3</v>
      </c>
      <c r="L32" s="121">
        <v>1</v>
      </c>
      <c r="M32" s="120">
        <v>7</v>
      </c>
      <c r="N32" s="121">
        <v>61</v>
      </c>
      <c r="O32" s="122" t="s">
        <v>2</v>
      </c>
      <c r="P32" s="120">
        <v>71</v>
      </c>
      <c r="Q32" s="123">
        <v>7</v>
      </c>
      <c r="R32" s="134" t="s">
        <v>3</v>
      </c>
    </row>
    <row r="33" spans="1:29" x14ac:dyDescent="0.25">
      <c r="A33" s="133"/>
      <c r="B33" s="133"/>
      <c r="C33" s="133"/>
      <c r="D33" s="133"/>
      <c r="E33" s="133"/>
      <c r="F33" s="133"/>
      <c r="H33" s="118">
        <v>12</v>
      </c>
      <c r="I33" s="144" t="s">
        <v>50</v>
      </c>
      <c r="J33" s="145">
        <v>11</v>
      </c>
      <c r="K33" s="121">
        <v>2</v>
      </c>
      <c r="L33" s="121">
        <v>0</v>
      </c>
      <c r="M33" s="120">
        <v>9</v>
      </c>
      <c r="N33" s="121">
        <v>58</v>
      </c>
      <c r="O33" s="122" t="s">
        <v>2</v>
      </c>
      <c r="P33" s="120">
        <v>74</v>
      </c>
      <c r="Q33" s="123">
        <v>4</v>
      </c>
      <c r="R33" s="134" t="s">
        <v>3</v>
      </c>
    </row>
    <row r="34" spans="1:29" ht="13.8" thickBot="1" x14ac:dyDescent="0.3">
      <c r="A34" s="133"/>
      <c r="B34" s="133"/>
      <c r="C34" s="133"/>
      <c r="D34" s="133"/>
      <c r="E34" s="133"/>
      <c r="F34" s="133"/>
      <c r="H34" s="146">
        <v>13</v>
      </c>
      <c r="I34" s="147" t="s">
        <v>87</v>
      </c>
      <c r="J34" s="148">
        <v>11</v>
      </c>
      <c r="K34" s="139">
        <v>0</v>
      </c>
      <c r="L34" s="139">
        <v>1</v>
      </c>
      <c r="M34" s="138">
        <v>10</v>
      </c>
      <c r="N34" s="139">
        <v>30</v>
      </c>
      <c r="O34" s="140" t="s">
        <v>2</v>
      </c>
      <c r="P34" s="138">
        <v>102</v>
      </c>
      <c r="Q34" s="141">
        <v>1</v>
      </c>
      <c r="R34" s="149" t="s">
        <v>3</v>
      </c>
    </row>
    <row r="35" spans="1:29" ht="13.8" thickTop="1" x14ac:dyDescent="0.25">
      <c r="A35" s="133"/>
      <c r="B35" s="133"/>
      <c r="C35" s="133"/>
      <c r="D35" s="133"/>
      <c r="E35" s="133"/>
      <c r="F35" s="133"/>
      <c r="H35" s="122"/>
      <c r="I35" s="136"/>
      <c r="J35" s="121">
        <v>144</v>
      </c>
      <c r="K35" s="121">
        <v>61</v>
      </c>
      <c r="L35" s="121">
        <v>22</v>
      </c>
      <c r="M35" s="121">
        <v>61</v>
      </c>
      <c r="N35" s="121">
        <v>864</v>
      </c>
      <c r="O35" s="121">
        <v>0</v>
      </c>
      <c r="P35" s="121">
        <v>864</v>
      </c>
      <c r="Q35" s="123">
        <v>144</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107</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63</v>
      </c>
      <c r="B39" s="131" t="s">
        <v>2</v>
      </c>
      <c r="C39" s="158" t="s">
        <v>9</v>
      </c>
      <c r="D39" s="163">
        <v>6</v>
      </c>
      <c r="E39" s="164" t="s">
        <v>2</v>
      </c>
      <c r="F39" s="165">
        <v>6</v>
      </c>
      <c r="H39" s="108">
        <v>1</v>
      </c>
      <c r="I39" s="166" t="s">
        <v>29</v>
      </c>
      <c r="J39" s="110">
        <v>11</v>
      </c>
      <c r="K39" s="111">
        <v>8</v>
      </c>
      <c r="L39" s="111">
        <v>2</v>
      </c>
      <c r="M39" s="110">
        <v>1</v>
      </c>
      <c r="N39" s="111">
        <v>83</v>
      </c>
      <c r="O39" s="112" t="s">
        <v>2</v>
      </c>
      <c r="P39" s="110">
        <v>49</v>
      </c>
      <c r="Q39" s="113">
        <v>18</v>
      </c>
      <c r="R39" s="114" t="s">
        <v>3</v>
      </c>
    </row>
    <row r="40" spans="1:29" x14ac:dyDescent="0.25">
      <c r="A40" s="162" t="s">
        <v>46</v>
      </c>
      <c r="B40" s="131" t="s">
        <v>2</v>
      </c>
      <c r="C40" s="158" t="s">
        <v>36</v>
      </c>
      <c r="D40" s="167">
        <v>6</v>
      </c>
      <c r="E40" s="131" t="s">
        <v>2</v>
      </c>
      <c r="F40" s="168">
        <v>6</v>
      </c>
      <c r="H40" s="118">
        <v>2</v>
      </c>
      <c r="I40" s="144" t="s">
        <v>9</v>
      </c>
      <c r="J40" s="145">
        <v>11</v>
      </c>
      <c r="K40" s="151">
        <v>7</v>
      </c>
      <c r="L40" s="121">
        <v>2</v>
      </c>
      <c r="M40" s="120">
        <v>2</v>
      </c>
      <c r="N40" s="151">
        <v>82</v>
      </c>
      <c r="O40" s="122" t="s">
        <v>2</v>
      </c>
      <c r="P40" s="120">
        <v>50</v>
      </c>
      <c r="Q40" s="152">
        <v>16</v>
      </c>
      <c r="R40" s="124" t="s">
        <v>3</v>
      </c>
    </row>
    <row r="41" spans="1:29" x14ac:dyDescent="0.25">
      <c r="A41" s="162" t="s">
        <v>88</v>
      </c>
      <c r="B41" s="131" t="s">
        <v>2</v>
      </c>
      <c r="C41" s="158" t="s">
        <v>45</v>
      </c>
      <c r="D41" s="167">
        <v>4</v>
      </c>
      <c r="E41" s="131" t="s">
        <v>2</v>
      </c>
      <c r="F41" s="168">
        <v>8</v>
      </c>
      <c r="H41" s="118">
        <v>3</v>
      </c>
      <c r="I41" s="144" t="s">
        <v>36</v>
      </c>
      <c r="J41" s="145">
        <v>11</v>
      </c>
      <c r="K41" s="151">
        <v>6</v>
      </c>
      <c r="L41" s="121">
        <v>4</v>
      </c>
      <c r="M41" s="120">
        <v>1</v>
      </c>
      <c r="N41" s="151">
        <v>76</v>
      </c>
      <c r="O41" s="122" t="s">
        <v>2</v>
      </c>
      <c r="P41" s="120">
        <v>56</v>
      </c>
      <c r="Q41" s="152">
        <v>16</v>
      </c>
      <c r="R41" s="124" t="s">
        <v>3</v>
      </c>
    </row>
    <row r="42" spans="1:29" x14ac:dyDescent="0.25">
      <c r="A42" s="162" t="s">
        <v>89</v>
      </c>
      <c r="B42" s="131" t="s">
        <v>2</v>
      </c>
      <c r="C42" s="158" t="s">
        <v>28</v>
      </c>
      <c r="D42" s="167">
        <v>6</v>
      </c>
      <c r="E42" s="131" t="s">
        <v>2</v>
      </c>
      <c r="F42" s="168">
        <v>6</v>
      </c>
      <c r="G42" s="131"/>
      <c r="H42" s="118">
        <v>4</v>
      </c>
      <c r="I42" s="153" t="s">
        <v>63</v>
      </c>
      <c r="J42" s="145">
        <v>11</v>
      </c>
      <c r="K42" s="151">
        <v>5</v>
      </c>
      <c r="L42" s="121">
        <v>4</v>
      </c>
      <c r="M42" s="120">
        <v>2</v>
      </c>
      <c r="N42" s="151">
        <v>73</v>
      </c>
      <c r="O42" s="122" t="s">
        <v>2</v>
      </c>
      <c r="P42" s="120">
        <v>59</v>
      </c>
      <c r="Q42" s="152">
        <v>14</v>
      </c>
      <c r="R42" s="124" t="s">
        <v>3</v>
      </c>
    </row>
    <row r="43" spans="1:29" ht="13.8" thickBot="1" x14ac:dyDescent="0.3">
      <c r="A43" s="169" t="s">
        <v>29</v>
      </c>
      <c r="B43" s="170" t="s">
        <v>2</v>
      </c>
      <c r="C43" s="171" t="s">
        <v>44</v>
      </c>
      <c r="D43" s="172">
        <v>9</v>
      </c>
      <c r="E43" s="170" t="s">
        <v>2</v>
      </c>
      <c r="F43" s="173">
        <v>3</v>
      </c>
      <c r="H43" s="118">
        <v>5</v>
      </c>
      <c r="I43" s="144" t="s">
        <v>22</v>
      </c>
      <c r="J43" s="145">
        <v>10</v>
      </c>
      <c r="K43" s="151">
        <v>6</v>
      </c>
      <c r="L43" s="121">
        <v>0</v>
      </c>
      <c r="M43" s="120">
        <v>4</v>
      </c>
      <c r="N43" s="151">
        <v>63</v>
      </c>
      <c r="O43" s="122" t="s">
        <v>2</v>
      </c>
      <c r="P43" s="120">
        <v>57</v>
      </c>
      <c r="Q43" s="152">
        <v>12</v>
      </c>
      <c r="R43" s="124" t="s">
        <v>3</v>
      </c>
    </row>
    <row r="44" spans="1:29" ht="13.8" thickTop="1" x14ac:dyDescent="0.25">
      <c r="A44" s="131"/>
      <c r="B44" s="131">
        <v>0</v>
      </c>
      <c r="C44" s="131"/>
      <c r="D44" s="132" t="s">
        <v>39</v>
      </c>
      <c r="E44" s="131"/>
      <c r="F44" s="132"/>
      <c r="H44" s="118">
        <v>6</v>
      </c>
      <c r="I44" s="153" t="s">
        <v>88</v>
      </c>
      <c r="J44" s="145">
        <v>11</v>
      </c>
      <c r="K44" s="151">
        <v>4</v>
      </c>
      <c r="L44" s="121">
        <v>2</v>
      </c>
      <c r="M44" s="120">
        <v>5</v>
      </c>
      <c r="N44" s="151">
        <v>67</v>
      </c>
      <c r="O44" s="122" t="s">
        <v>2</v>
      </c>
      <c r="P44" s="120">
        <v>65</v>
      </c>
      <c r="Q44" s="152">
        <v>10</v>
      </c>
      <c r="R44" s="124" t="s">
        <v>3</v>
      </c>
    </row>
    <row r="45" spans="1:29" x14ac:dyDescent="0.25">
      <c r="A45" s="131"/>
      <c r="B45" s="131"/>
      <c r="C45" s="131"/>
      <c r="D45" s="132"/>
      <c r="E45" s="131"/>
      <c r="F45" s="132"/>
      <c r="H45" s="118">
        <v>7</v>
      </c>
      <c r="I45" s="153" t="s">
        <v>45</v>
      </c>
      <c r="J45" s="145">
        <v>11</v>
      </c>
      <c r="K45" s="151">
        <v>3</v>
      </c>
      <c r="L45" s="121">
        <v>3</v>
      </c>
      <c r="M45" s="120">
        <v>5</v>
      </c>
      <c r="N45" s="151">
        <v>57</v>
      </c>
      <c r="O45" s="122" t="s">
        <v>2</v>
      </c>
      <c r="P45" s="120">
        <v>75</v>
      </c>
      <c r="Q45" s="152">
        <v>9</v>
      </c>
      <c r="R45" s="124" t="s">
        <v>3</v>
      </c>
    </row>
    <row r="46" spans="1:29" x14ac:dyDescent="0.25">
      <c r="A46" s="131"/>
      <c r="B46" s="131"/>
      <c r="C46" s="131"/>
      <c r="D46" s="132"/>
      <c r="E46" s="132"/>
      <c r="F46" s="132"/>
      <c r="H46" s="118">
        <v>8</v>
      </c>
      <c r="I46" s="144" t="s">
        <v>89</v>
      </c>
      <c r="J46" s="145">
        <v>11</v>
      </c>
      <c r="K46" s="151">
        <v>2</v>
      </c>
      <c r="L46" s="121">
        <v>4</v>
      </c>
      <c r="M46" s="120">
        <v>5</v>
      </c>
      <c r="N46" s="151">
        <v>58</v>
      </c>
      <c r="O46" s="122" t="s">
        <v>2</v>
      </c>
      <c r="P46" s="120">
        <v>74</v>
      </c>
      <c r="Q46" s="152">
        <v>8</v>
      </c>
      <c r="R46" s="124" t="s">
        <v>3</v>
      </c>
    </row>
    <row r="47" spans="1:29" x14ac:dyDescent="0.25">
      <c r="A47" s="133"/>
      <c r="B47" s="133"/>
      <c r="C47" s="133"/>
      <c r="D47" s="133"/>
      <c r="E47" s="133"/>
      <c r="F47" s="133"/>
      <c r="H47" s="118">
        <v>9</v>
      </c>
      <c r="I47" s="153" t="s">
        <v>21</v>
      </c>
      <c r="J47" s="145">
        <v>10</v>
      </c>
      <c r="K47" s="151">
        <v>1</v>
      </c>
      <c r="L47" s="121">
        <v>6</v>
      </c>
      <c r="M47" s="120">
        <v>3</v>
      </c>
      <c r="N47" s="151">
        <v>56</v>
      </c>
      <c r="O47" s="122" t="s">
        <v>2</v>
      </c>
      <c r="P47" s="120">
        <v>64</v>
      </c>
      <c r="Q47" s="152">
        <v>8</v>
      </c>
      <c r="R47" s="124" t="s">
        <v>3</v>
      </c>
    </row>
    <row r="48" spans="1:29" x14ac:dyDescent="0.25">
      <c r="A48" s="133"/>
      <c r="B48" s="133"/>
      <c r="C48" s="133"/>
      <c r="D48" s="133"/>
      <c r="E48" s="133"/>
      <c r="F48" s="133"/>
      <c r="H48" s="118">
        <v>10</v>
      </c>
      <c r="I48" s="144" t="s">
        <v>28</v>
      </c>
      <c r="J48" s="145">
        <v>10</v>
      </c>
      <c r="K48" s="151">
        <v>1</v>
      </c>
      <c r="L48" s="121">
        <v>5</v>
      </c>
      <c r="M48" s="120">
        <v>4</v>
      </c>
      <c r="N48" s="151">
        <v>58</v>
      </c>
      <c r="O48" s="122" t="s">
        <v>2</v>
      </c>
      <c r="P48" s="120">
        <v>62</v>
      </c>
      <c r="Q48" s="152">
        <v>7</v>
      </c>
      <c r="R48" s="124" t="s">
        <v>3</v>
      </c>
    </row>
    <row r="49" spans="1:18" x14ac:dyDescent="0.25">
      <c r="A49" s="133"/>
      <c r="B49" s="133"/>
      <c r="C49" s="133"/>
      <c r="D49" s="133"/>
      <c r="E49" s="133"/>
      <c r="F49" s="133"/>
      <c r="H49" s="118">
        <v>11</v>
      </c>
      <c r="I49" s="144" t="s">
        <v>46</v>
      </c>
      <c r="J49" s="145">
        <v>10</v>
      </c>
      <c r="K49" s="151">
        <v>1</v>
      </c>
      <c r="L49" s="121">
        <v>4</v>
      </c>
      <c r="M49" s="120">
        <v>5</v>
      </c>
      <c r="N49" s="151">
        <v>51</v>
      </c>
      <c r="O49" s="122" t="s">
        <v>2</v>
      </c>
      <c r="P49" s="120">
        <v>69</v>
      </c>
      <c r="Q49" s="152">
        <v>6</v>
      </c>
      <c r="R49" s="124" t="s">
        <v>3</v>
      </c>
    </row>
    <row r="50" spans="1:18" ht="13.8" thickBot="1" x14ac:dyDescent="0.3">
      <c r="A50" s="133"/>
      <c r="B50" s="133"/>
      <c r="C50" s="133"/>
      <c r="D50" s="133"/>
      <c r="E50" s="133"/>
      <c r="F50" s="133"/>
      <c r="H50" s="146">
        <v>12</v>
      </c>
      <c r="I50" s="147" t="s">
        <v>44</v>
      </c>
      <c r="J50" s="148">
        <v>11</v>
      </c>
      <c r="K50" s="154">
        <v>1</v>
      </c>
      <c r="L50" s="139">
        <v>2</v>
      </c>
      <c r="M50" s="138">
        <v>8</v>
      </c>
      <c r="N50" s="154">
        <v>44</v>
      </c>
      <c r="O50" s="140" t="s">
        <v>2</v>
      </c>
      <c r="P50" s="138">
        <v>88</v>
      </c>
      <c r="Q50" s="155">
        <v>4</v>
      </c>
      <c r="R50" s="142" t="s">
        <v>3</v>
      </c>
    </row>
    <row r="51" spans="1:18" ht="13.8" thickTop="1" x14ac:dyDescent="0.25">
      <c r="A51" s="133"/>
      <c r="B51" s="133"/>
      <c r="C51" s="133"/>
      <c r="D51" s="133"/>
      <c r="E51" s="133"/>
      <c r="F51" s="133"/>
      <c r="J51" s="156">
        <v>128</v>
      </c>
      <c r="K51" s="156">
        <v>45</v>
      </c>
      <c r="L51" s="156">
        <v>38</v>
      </c>
      <c r="M51" s="156">
        <v>45</v>
      </c>
      <c r="N51" s="156">
        <v>768</v>
      </c>
      <c r="O51" s="156">
        <v>0</v>
      </c>
      <c r="P51" s="156">
        <v>768</v>
      </c>
      <c r="Q51" s="157">
        <v>128</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107</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35</v>
      </c>
      <c r="B55" s="164" t="s">
        <v>2</v>
      </c>
      <c r="C55" s="175" t="s">
        <v>10</v>
      </c>
      <c r="D55" s="163">
        <v>3</v>
      </c>
      <c r="E55" s="164" t="s">
        <v>2</v>
      </c>
      <c r="F55" s="165">
        <v>9</v>
      </c>
      <c r="H55" s="108">
        <v>1</v>
      </c>
      <c r="I55" s="176" t="s">
        <v>90</v>
      </c>
      <c r="J55" s="110">
        <v>11</v>
      </c>
      <c r="K55" s="111">
        <v>10</v>
      </c>
      <c r="L55" s="111">
        <v>0</v>
      </c>
      <c r="M55" s="110">
        <v>1</v>
      </c>
      <c r="N55" s="111">
        <v>92</v>
      </c>
      <c r="O55" s="112" t="s">
        <v>2</v>
      </c>
      <c r="P55" s="110">
        <v>40</v>
      </c>
      <c r="Q55" s="113">
        <v>20</v>
      </c>
      <c r="R55" s="114" t="s">
        <v>3</v>
      </c>
    </row>
    <row r="56" spans="1:18" x14ac:dyDescent="0.25">
      <c r="A56" s="162" t="s">
        <v>91</v>
      </c>
      <c r="B56" s="131" t="s">
        <v>2</v>
      </c>
      <c r="C56" s="158" t="s">
        <v>48</v>
      </c>
      <c r="D56" s="167">
        <v>6</v>
      </c>
      <c r="E56" s="131" t="s">
        <v>2</v>
      </c>
      <c r="F56" s="168">
        <v>6</v>
      </c>
      <c r="H56" s="118">
        <v>2</v>
      </c>
      <c r="I56" s="134" t="s">
        <v>92</v>
      </c>
      <c r="J56" s="120">
        <v>11</v>
      </c>
      <c r="K56" s="121">
        <v>8</v>
      </c>
      <c r="L56" s="121">
        <v>1</v>
      </c>
      <c r="M56" s="120">
        <v>2</v>
      </c>
      <c r="N56" s="121">
        <v>84</v>
      </c>
      <c r="O56" s="121" t="s">
        <v>2</v>
      </c>
      <c r="P56" s="120">
        <v>48</v>
      </c>
      <c r="Q56" s="123">
        <v>17</v>
      </c>
      <c r="R56" s="124" t="s">
        <v>3</v>
      </c>
    </row>
    <row r="57" spans="1:18" x14ac:dyDescent="0.25">
      <c r="A57" s="162" t="s">
        <v>49</v>
      </c>
      <c r="B57" s="131" t="s">
        <v>2</v>
      </c>
      <c r="C57" s="158" t="s">
        <v>7</v>
      </c>
      <c r="D57" s="167">
        <v>5</v>
      </c>
      <c r="E57" s="131" t="s">
        <v>2</v>
      </c>
      <c r="F57" s="168">
        <v>7</v>
      </c>
      <c r="H57" s="118">
        <v>3</v>
      </c>
      <c r="I57" s="134" t="s">
        <v>26</v>
      </c>
      <c r="J57" s="120">
        <v>11</v>
      </c>
      <c r="K57" s="121">
        <v>7</v>
      </c>
      <c r="L57" s="121">
        <v>2</v>
      </c>
      <c r="M57" s="120">
        <v>2</v>
      </c>
      <c r="N57" s="121">
        <v>80</v>
      </c>
      <c r="O57" s="121" t="s">
        <v>2</v>
      </c>
      <c r="P57" s="120">
        <v>52</v>
      </c>
      <c r="Q57" s="123">
        <v>16</v>
      </c>
      <c r="R57" s="124" t="s">
        <v>3</v>
      </c>
    </row>
    <row r="58" spans="1:18" x14ac:dyDescent="0.25">
      <c r="A58" s="162" t="s">
        <v>68</v>
      </c>
      <c r="B58" s="131" t="s">
        <v>2</v>
      </c>
      <c r="C58" s="158" t="s">
        <v>90</v>
      </c>
      <c r="D58" s="167">
        <v>5</v>
      </c>
      <c r="E58" s="131" t="s">
        <v>2</v>
      </c>
      <c r="F58" s="168">
        <v>7</v>
      </c>
      <c r="H58" s="118">
        <v>4</v>
      </c>
      <c r="I58" s="134" t="s">
        <v>10</v>
      </c>
      <c r="J58" s="120">
        <v>11</v>
      </c>
      <c r="K58" s="121">
        <v>6</v>
      </c>
      <c r="L58" s="121">
        <v>2</v>
      </c>
      <c r="M58" s="120">
        <v>3</v>
      </c>
      <c r="N58" s="121">
        <v>76</v>
      </c>
      <c r="O58" s="121" t="s">
        <v>2</v>
      </c>
      <c r="P58" s="120">
        <v>56</v>
      </c>
      <c r="Q58" s="123">
        <v>14</v>
      </c>
      <c r="R58" s="124" t="s">
        <v>3</v>
      </c>
    </row>
    <row r="59" spans="1:18" x14ac:dyDescent="0.25">
      <c r="A59" s="162" t="s">
        <v>92</v>
      </c>
      <c r="B59" s="131" t="s">
        <v>2</v>
      </c>
      <c r="C59" s="158" t="s">
        <v>27</v>
      </c>
      <c r="D59" s="167">
        <v>6</v>
      </c>
      <c r="E59" s="131" t="s">
        <v>2</v>
      </c>
      <c r="F59" s="168">
        <v>6</v>
      </c>
      <c r="H59" s="118">
        <v>5</v>
      </c>
      <c r="I59" s="158" t="s">
        <v>27</v>
      </c>
      <c r="J59" s="120">
        <v>11</v>
      </c>
      <c r="K59" s="121">
        <v>6</v>
      </c>
      <c r="L59" s="121">
        <v>2</v>
      </c>
      <c r="M59" s="120">
        <v>3</v>
      </c>
      <c r="N59" s="121">
        <v>71</v>
      </c>
      <c r="O59" s="121" t="s">
        <v>2</v>
      </c>
      <c r="P59" s="120">
        <v>61</v>
      </c>
      <c r="Q59" s="123">
        <v>14</v>
      </c>
      <c r="R59" s="124" t="s">
        <v>3</v>
      </c>
    </row>
    <row r="60" spans="1:18" ht="13.8" thickBot="1" x14ac:dyDescent="0.3">
      <c r="A60" s="182" t="s">
        <v>26</v>
      </c>
      <c r="B60" s="127" t="s">
        <v>2</v>
      </c>
      <c r="C60" s="183" t="s">
        <v>47</v>
      </c>
      <c r="D60" s="172">
        <v>11</v>
      </c>
      <c r="E60" s="170" t="s">
        <v>2</v>
      </c>
      <c r="F60" s="173">
        <v>1</v>
      </c>
      <c r="G60" s="178"/>
      <c r="H60" s="118">
        <v>6</v>
      </c>
      <c r="I60" s="134" t="s">
        <v>7</v>
      </c>
      <c r="J60" s="120">
        <v>11</v>
      </c>
      <c r="K60" s="121">
        <v>6</v>
      </c>
      <c r="L60" s="121">
        <v>1</v>
      </c>
      <c r="M60" s="120">
        <v>4</v>
      </c>
      <c r="N60" s="121">
        <v>71</v>
      </c>
      <c r="O60" s="121" t="s">
        <v>2</v>
      </c>
      <c r="P60" s="120">
        <v>61</v>
      </c>
      <c r="Q60" s="123">
        <v>13</v>
      </c>
      <c r="R60" s="124" t="s">
        <v>3</v>
      </c>
    </row>
    <row r="61" spans="1:18" ht="13.8" thickTop="1" x14ac:dyDescent="0.25">
      <c r="A61" s="179"/>
      <c r="B61" s="131"/>
      <c r="C61" s="131"/>
      <c r="D61" s="132"/>
      <c r="E61" s="131"/>
      <c r="F61" s="132"/>
      <c r="H61" s="118">
        <v>7</v>
      </c>
      <c r="I61" s="134" t="s">
        <v>48</v>
      </c>
      <c r="J61" s="120">
        <v>11</v>
      </c>
      <c r="K61" s="121">
        <v>4</v>
      </c>
      <c r="L61" s="121">
        <v>2</v>
      </c>
      <c r="M61" s="120">
        <v>5</v>
      </c>
      <c r="N61" s="121">
        <v>68</v>
      </c>
      <c r="O61" s="121" t="s">
        <v>2</v>
      </c>
      <c r="P61" s="120">
        <v>64</v>
      </c>
      <c r="Q61" s="123">
        <v>10</v>
      </c>
      <c r="R61" s="124" t="s">
        <v>3</v>
      </c>
    </row>
    <row r="62" spans="1:18" x14ac:dyDescent="0.25">
      <c r="A62" s="133"/>
      <c r="B62" s="133"/>
      <c r="C62" s="133"/>
      <c r="D62" s="133"/>
      <c r="E62" s="133"/>
      <c r="F62" s="133"/>
      <c r="H62" s="118">
        <v>8</v>
      </c>
      <c r="I62" s="158" t="s">
        <v>68</v>
      </c>
      <c r="J62" s="120">
        <v>11</v>
      </c>
      <c r="K62" s="121">
        <v>4</v>
      </c>
      <c r="L62" s="121">
        <v>2</v>
      </c>
      <c r="M62" s="120">
        <v>5</v>
      </c>
      <c r="N62" s="121">
        <v>64</v>
      </c>
      <c r="O62" s="121" t="s">
        <v>2</v>
      </c>
      <c r="P62" s="120">
        <v>68</v>
      </c>
      <c r="Q62" s="123">
        <v>10</v>
      </c>
      <c r="R62" s="124" t="s">
        <v>3</v>
      </c>
    </row>
    <row r="63" spans="1:18" x14ac:dyDescent="0.25">
      <c r="A63" s="133"/>
      <c r="B63" s="133"/>
      <c r="C63" s="133"/>
      <c r="D63" s="133"/>
      <c r="E63" s="133"/>
      <c r="F63" s="133"/>
      <c r="H63" s="118">
        <v>9</v>
      </c>
      <c r="I63" s="134" t="s">
        <v>49</v>
      </c>
      <c r="J63" s="120">
        <v>11</v>
      </c>
      <c r="K63" s="121">
        <v>2</v>
      </c>
      <c r="L63" s="121">
        <v>2</v>
      </c>
      <c r="M63" s="120">
        <v>7</v>
      </c>
      <c r="N63" s="121">
        <v>52</v>
      </c>
      <c r="O63" s="121" t="s">
        <v>2</v>
      </c>
      <c r="P63" s="120">
        <v>80</v>
      </c>
      <c r="Q63" s="123">
        <v>6</v>
      </c>
      <c r="R63" s="124" t="s">
        <v>3</v>
      </c>
    </row>
    <row r="64" spans="1:18" x14ac:dyDescent="0.25">
      <c r="A64" s="93"/>
      <c r="B64" s="133"/>
      <c r="C64" s="133"/>
      <c r="D64" s="133"/>
      <c r="E64" s="133"/>
      <c r="F64" s="133"/>
      <c r="H64" s="118">
        <v>10</v>
      </c>
      <c r="I64" s="134" t="s">
        <v>35</v>
      </c>
      <c r="J64" s="120">
        <v>11</v>
      </c>
      <c r="K64" s="121">
        <v>1</v>
      </c>
      <c r="L64" s="121">
        <v>3</v>
      </c>
      <c r="M64" s="120">
        <v>7</v>
      </c>
      <c r="N64" s="121">
        <v>56</v>
      </c>
      <c r="O64" s="121" t="s">
        <v>2</v>
      </c>
      <c r="P64" s="120">
        <v>76</v>
      </c>
      <c r="Q64" s="123">
        <v>5</v>
      </c>
      <c r="R64" s="124" t="s">
        <v>3</v>
      </c>
    </row>
    <row r="65" spans="1:23" x14ac:dyDescent="0.25">
      <c r="A65" s="133"/>
      <c r="B65" s="133"/>
      <c r="C65" s="133"/>
      <c r="D65" s="133"/>
      <c r="E65" s="133"/>
      <c r="F65" s="133"/>
      <c r="H65" s="118">
        <v>11</v>
      </c>
      <c r="I65" s="134" t="s">
        <v>47</v>
      </c>
      <c r="J65" s="120">
        <v>11</v>
      </c>
      <c r="K65" s="121">
        <v>2</v>
      </c>
      <c r="L65" s="121">
        <v>0</v>
      </c>
      <c r="M65" s="120">
        <v>9</v>
      </c>
      <c r="N65" s="121">
        <v>40</v>
      </c>
      <c r="O65" s="121" t="s">
        <v>2</v>
      </c>
      <c r="P65" s="120">
        <v>92</v>
      </c>
      <c r="Q65" s="123">
        <v>4</v>
      </c>
      <c r="R65" s="124" t="s">
        <v>3</v>
      </c>
    </row>
    <row r="66" spans="1:23" ht="13.8" thickBot="1" x14ac:dyDescent="0.3">
      <c r="A66" s="133"/>
      <c r="B66" s="133"/>
      <c r="C66" s="133"/>
      <c r="D66" s="133"/>
      <c r="E66" s="133"/>
      <c r="F66" s="133"/>
      <c r="H66" s="146">
        <v>12</v>
      </c>
      <c r="I66" s="149" t="s">
        <v>91</v>
      </c>
      <c r="J66" s="138">
        <v>11</v>
      </c>
      <c r="K66" s="139">
        <v>0</v>
      </c>
      <c r="L66" s="139">
        <v>3</v>
      </c>
      <c r="M66" s="138">
        <v>8</v>
      </c>
      <c r="N66" s="139">
        <v>38</v>
      </c>
      <c r="O66" s="139" t="s">
        <v>2</v>
      </c>
      <c r="P66" s="138">
        <v>94</v>
      </c>
      <c r="Q66" s="141">
        <v>3</v>
      </c>
      <c r="R66" s="142" t="s">
        <v>3</v>
      </c>
      <c r="V66" s="136"/>
    </row>
    <row r="67" spans="1:23" ht="13.8" thickTop="1" x14ac:dyDescent="0.25">
      <c r="A67" s="133"/>
      <c r="B67" s="133"/>
      <c r="C67" s="133"/>
      <c r="D67" s="133"/>
      <c r="E67" s="133"/>
      <c r="F67" s="133"/>
      <c r="J67" s="156">
        <v>132</v>
      </c>
      <c r="K67" s="156">
        <v>56</v>
      </c>
      <c r="L67" s="156">
        <v>20</v>
      </c>
      <c r="M67" s="156">
        <v>56</v>
      </c>
      <c r="N67" s="156">
        <v>792</v>
      </c>
      <c r="O67" s="156">
        <v>0</v>
      </c>
      <c r="P67" s="156">
        <v>792</v>
      </c>
      <c r="Q67" s="157">
        <v>132</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169"/>
  <sheetViews>
    <sheetView topLeftCell="B48" workbookViewId="0">
      <selection activeCell="C58" sqref="C58:E62"/>
    </sheetView>
  </sheetViews>
  <sheetFormatPr defaultColWidth="9.109375" defaultRowHeight="24" customHeight="1" x14ac:dyDescent="0.25"/>
  <cols>
    <col min="1" max="1" width="0.5546875" style="1" hidden="1" customWidth="1"/>
    <col min="2" max="2" width="5.6640625" style="1" customWidth="1"/>
    <col min="3" max="3" width="24.109375" style="1" bestFit="1" customWidth="1"/>
    <col min="4" max="4" width="2" style="1" bestFit="1" customWidth="1"/>
    <col min="5" max="5" width="24.109375" style="1" bestFit="1" customWidth="1"/>
    <col min="6" max="8" width="5.6640625" style="1" customWidth="1"/>
    <col min="9" max="9" width="24.109375" style="1" bestFit="1" customWidth="1"/>
    <col min="10" max="10" width="2" style="1" bestFit="1" customWidth="1"/>
    <col min="11" max="11" width="24.109375" style="1" bestFit="1" customWidth="1"/>
    <col min="12" max="12" width="5.6640625" style="1" customWidth="1"/>
    <col min="13" max="16384" width="9.109375" style="1"/>
  </cols>
  <sheetData>
    <row r="1" spans="2:12" ht="24" customHeight="1" x14ac:dyDescent="0.25">
      <c r="C1" s="271" t="s">
        <v>94</v>
      </c>
      <c r="D1" s="271"/>
      <c r="E1" s="271"/>
      <c r="F1" s="271"/>
      <c r="G1" s="271"/>
      <c r="H1" s="271"/>
      <c r="I1" s="271"/>
      <c r="J1" s="271"/>
      <c r="K1" s="271"/>
    </row>
    <row r="2" spans="2:12" ht="16.5" customHeight="1" x14ac:dyDescent="0.25"/>
    <row r="3" spans="2:12" ht="21" customHeight="1" x14ac:dyDescent="0.25">
      <c r="C3" s="2">
        <v>42615</v>
      </c>
      <c r="D3" s="2"/>
      <c r="E3" s="2">
        <v>42748</v>
      </c>
      <c r="F3" s="3"/>
      <c r="G3" s="3"/>
      <c r="H3" s="3"/>
      <c r="I3" s="2">
        <v>42622</v>
      </c>
      <c r="J3" s="2"/>
      <c r="K3" s="2">
        <v>42755</v>
      </c>
      <c r="L3" s="3"/>
    </row>
    <row r="4" spans="2:12" ht="21" customHeight="1" x14ac:dyDescent="0.25">
      <c r="B4" s="4"/>
      <c r="C4" s="79" t="s">
        <v>44</v>
      </c>
      <c r="D4" s="5" t="s">
        <v>2</v>
      </c>
      <c r="E4" s="79" t="s">
        <v>36</v>
      </c>
      <c r="F4" s="5"/>
      <c r="G4" s="3"/>
      <c r="H4" s="5"/>
      <c r="I4" s="79" t="s">
        <v>36</v>
      </c>
      <c r="J4" s="5" t="s">
        <v>2</v>
      </c>
      <c r="K4" s="79" t="s">
        <v>45</v>
      </c>
      <c r="L4" s="5"/>
    </row>
    <row r="5" spans="2:12" ht="21" customHeight="1" x14ac:dyDescent="0.25">
      <c r="B5" s="4"/>
      <c r="C5" s="79" t="s">
        <v>88</v>
      </c>
      <c r="D5" s="5" t="s">
        <v>2</v>
      </c>
      <c r="E5" s="79" t="s">
        <v>21</v>
      </c>
      <c r="F5" s="5"/>
      <c r="G5" s="3"/>
      <c r="H5" s="5"/>
      <c r="I5" s="79" t="s">
        <v>89</v>
      </c>
      <c r="J5" s="5" t="s">
        <v>2</v>
      </c>
      <c r="K5" s="79" t="s">
        <v>63</v>
      </c>
      <c r="L5" s="5"/>
    </row>
    <row r="6" spans="2:12" ht="21" customHeight="1" x14ac:dyDescent="0.25">
      <c r="B6" s="4"/>
      <c r="C6" s="79" t="s">
        <v>29</v>
      </c>
      <c r="D6" s="5" t="s">
        <v>2</v>
      </c>
      <c r="E6" s="79" t="s">
        <v>9</v>
      </c>
      <c r="F6" s="5"/>
      <c r="G6" s="3"/>
      <c r="H6" s="6"/>
      <c r="I6" s="79" t="s">
        <v>22</v>
      </c>
      <c r="J6" s="5" t="s">
        <v>2</v>
      </c>
      <c r="K6" s="79" t="s">
        <v>9</v>
      </c>
      <c r="L6" s="5"/>
    </row>
    <row r="7" spans="2:12" ht="21" customHeight="1" x14ac:dyDescent="0.25">
      <c r="B7" s="4"/>
      <c r="C7" s="79" t="s">
        <v>63</v>
      </c>
      <c r="D7" s="5" t="s">
        <v>2</v>
      </c>
      <c r="E7" s="79" t="s">
        <v>22</v>
      </c>
      <c r="F7" s="5"/>
      <c r="G7" s="3"/>
      <c r="H7" s="5"/>
      <c r="I7" s="79" t="s">
        <v>46</v>
      </c>
      <c r="J7" s="5" t="s">
        <v>2</v>
      </c>
      <c r="K7" s="79" t="s">
        <v>44</v>
      </c>
      <c r="L7" s="5"/>
    </row>
    <row r="8" spans="2:12" ht="21" customHeight="1" x14ac:dyDescent="0.25">
      <c r="B8" s="4"/>
      <c r="C8" s="79" t="s">
        <v>89</v>
      </c>
      <c r="D8" s="5" t="s">
        <v>2</v>
      </c>
      <c r="E8" s="79" t="s">
        <v>46</v>
      </c>
      <c r="F8" s="5"/>
      <c r="G8" s="3"/>
      <c r="H8" s="5"/>
      <c r="I8" s="79" t="s">
        <v>28</v>
      </c>
      <c r="J8" s="5" t="s">
        <v>2</v>
      </c>
      <c r="K8" s="79" t="s">
        <v>88</v>
      </c>
      <c r="L8" s="5"/>
    </row>
    <row r="9" spans="2:12" ht="21" customHeight="1" x14ac:dyDescent="0.25">
      <c r="B9" s="4"/>
      <c r="C9" s="79" t="s">
        <v>45</v>
      </c>
      <c r="D9" s="5" t="s">
        <v>2</v>
      </c>
      <c r="E9" s="79" t="s">
        <v>28</v>
      </c>
      <c r="F9" s="5"/>
      <c r="G9" s="3"/>
      <c r="H9" s="5"/>
      <c r="I9" s="79" t="s">
        <v>21</v>
      </c>
      <c r="J9" s="5" t="s">
        <v>2</v>
      </c>
      <c r="K9" s="79" t="s">
        <v>29</v>
      </c>
      <c r="L9" s="5"/>
    </row>
    <row r="10" spans="2:12" ht="21" customHeight="1" x14ac:dyDescent="0.25">
      <c r="B10" s="7"/>
      <c r="C10" s="80"/>
      <c r="D10" s="8"/>
      <c r="E10" s="80"/>
      <c r="F10" s="8"/>
      <c r="G10" s="3"/>
      <c r="H10" s="8"/>
      <c r="I10" s="80"/>
      <c r="J10" s="8"/>
      <c r="K10" s="80"/>
      <c r="L10" s="8"/>
    </row>
    <row r="11" spans="2:12" ht="21" customHeight="1" x14ac:dyDescent="0.25">
      <c r="B11" s="7"/>
      <c r="C11" s="80"/>
      <c r="D11" s="8"/>
      <c r="E11" s="80"/>
      <c r="F11" s="8"/>
      <c r="G11" s="3"/>
      <c r="H11" s="8"/>
      <c r="I11" s="80"/>
      <c r="J11" s="8"/>
      <c r="K11" s="80"/>
      <c r="L11" s="8"/>
    </row>
    <row r="12" spans="2:12" ht="21" customHeight="1" x14ac:dyDescent="0.25">
      <c r="C12" s="2">
        <v>42629</v>
      </c>
      <c r="D12" s="8"/>
      <c r="E12" s="2">
        <v>42762</v>
      </c>
      <c r="F12" s="3"/>
      <c r="G12" s="3"/>
      <c r="H12" s="3"/>
      <c r="I12" s="2">
        <v>42636</v>
      </c>
      <c r="J12" s="8"/>
      <c r="K12" s="2">
        <v>42769</v>
      </c>
      <c r="L12" s="3"/>
    </row>
    <row r="13" spans="2:12" ht="21" customHeight="1" x14ac:dyDescent="0.25">
      <c r="B13" s="4"/>
      <c r="C13" s="79" t="s">
        <v>9</v>
      </c>
      <c r="D13" s="5" t="s">
        <v>2</v>
      </c>
      <c r="E13" s="79" t="s">
        <v>36</v>
      </c>
      <c r="F13" s="5"/>
      <c r="G13" s="3"/>
      <c r="H13" s="5"/>
      <c r="I13" s="79" t="s">
        <v>46</v>
      </c>
      <c r="J13" s="5" t="s">
        <v>2</v>
      </c>
      <c r="K13" s="79" t="s">
        <v>9</v>
      </c>
      <c r="L13" s="5"/>
    </row>
    <row r="14" spans="2:12" ht="21" customHeight="1" x14ac:dyDescent="0.25">
      <c r="B14" s="4"/>
      <c r="C14" s="79" t="s">
        <v>44</v>
      </c>
      <c r="D14" s="5" t="s">
        <v>2</v>
      </c>
      <c r="E14" s="79" t="s">
        <v>22</v>
      </c>
      <c r="F14" s="5"/>
      <c r="G14" s="3"/>
      <c r="H14" s="5"/>
      <c r="I14" s="79" t="s">
        <v>36</v>
      </c>
      <c r="J14" s="5" t="s">
        <v>2</v>
      </c>
      <c r="K14" s="79" t="s">
        <v>88</v>
      </c>
      <c r="L14" s="5"/>
    </row>
    <row r="15" spans="2:12" ht="21" customHeight="1" x14ac:dyDescent="0.25">
      <c r="B15" s="4"/>
      <c r="C15" s="79" t="s">
        <v>63</v>
      </c>
      <c r="D15" s="5" t="s">
        <v>2</v>
      </c>
      <c r="E15" s="79" t="s">
        <v>28</v>
      </c>
      <c r="F15" s="5"/>
      <c r="G15" s="3"/>
      <c r="H15" s="5"/>
      <c r="I15" s="79" t="s">
        <v>22</v>
      </c>
      <c r="J15" s="5" t="s">
        <v>2</v>
      </c>
      <c r="K15" s="79" t="s">
        <v>29</v>
      </c>
      <c r="L15" s="5"/>
    </row>
    <row r="16" spans="2:12" ht="21" customHeight="1" x14ac:dyDescent="0.25">
      <c r="B16" s="4"/>
      <c r="C16" s="79" t="s">
        <v>45</v>
      </c>
      <c r="D16" s="5" t="s">
        <v>2</v>
      </c>
      <c r="E16" s="79" t="s">
        <v>21</v>
      </c>
      <c r="F16" s="5"/>
      <c r="G16" s="3"/>
      <c r="H16" s="6"/>
      <c r="I16" s="79" t="s">
        <v>28</v>
      </c>
      <c r="J16" s="5" t="s">
        <v>2</v>
      </c>
      <c r="K16" s="79" t="s">
        <v>44</v>
      </c>
      <c r="L16" s="5"/>
    </row>
    <row r="17" spans="2:12" ht="21" customHeight="1" x14ac:dyDescent="0.25">
      <c r="B17" s="4"/>
      <c r="C17" s="79" t="s">
        <v>29</v>
      </c>
      <c r="D17" s="5" t="s">
        <v>2</v>
      </c>
      <c r="E17" s="79" t="s">
        <v>46</v>
      </c>
      <c r="F17" s="5"/>
      <c r="G17" s="3"/>
      <c r="H17" s="5"/>
      <c r="I17" s="79" t="s">
        <v>21</v>
      </c>
      <c r="J17" s="5" t="s">
        <v>2</v>
      </c>
      <c r="K17" s="79" t="s">
        <v>63</v>
      </c>
      <c r="L17" s="5"/>
    </row>
    <row r="18" spans="2:12" ht="21" customHeight="1" x14ac:dyDescent="0.25">
      <c r="B18" s="4"/>
      <c r="C18" s="79" t="s">
        <v>88</v>
      </c>
      <c r="D18" s="5" t="s">
        <v>2</v>
      </c>
      <c r="E18" s="79" t="s">
        <v>89</v>
      </c>
      <c r="F18" s="5"/>
      <c r="G18" s="3"/>
      <c r="H18" s="5"/>
      <c r="I18" s="79" t="s">
        <v>89</v>
      </c>
      <c r="J18" s="5" t="s">
        <v>2</v>
      </c>
      <c r="K18" s="79" t="s">
        <v>45</v>
      </c>
      <c r="L18" s="5"/>
    </row>
    <row r="19" spans="2:12" ht="21" customHeight="1" x14ac:dyDescent="0.25">
      <c r="B19" s="7"/>
      <c r="C19" s="80"/>
      <c r="D19" s="8"/>
      <c r="E19" s="80"/>
      <c r="F19" s="8"/>
      <c r="G19" s="3"/>
      <c r="H19" s="8"/>
      <c r="I19" s="80"/>
      <c r="J19" s="8"/>
      <c r="K19" s="80"/>
      <c r="L19" s="8"/>
    </row>
    <row r="20" spans="2:12" ht="21" customHeight="1" x14ac:dyDescent="0.25">
      <c r="B20" s="7"/>
      <c r="C20" s="80"/>
      <c r="D20" s="8"/>
      <c r="E20" s="80"/>
      <c r="F20" s="8"/>
      <c r="G20" s="3"/>
      <c r="H20" s="8"/>
      <c r="I20" s="80"/>
      <c r="J20" s="8"/>
      <c r="K20" s="80"/>
      <c r="L20" s="8"/>
    </row>
    <row r="21" spans="2:12" ht="21" customHeight="1" x14ac:dyDescent="0.25">
      <c r="C21" s="2">
        <v>42643</v>
      </c>
      <c r="D21" s="8"/>
      <c r="E21" s="2">
        <v>42790</v>
      </c>
      <c r="F21" s="3"/>
      <c r="G21" s="3"/>
      <c r="H21" s="3"/>
      <c r="I21" s="2">
        <v>42664</v>
      </c>
      <c r="J21" s="8"/>
      <c r="K21" s="2">
        <v>42797</v>
      </c>
      <c r="L21" s="3"/>
    </row>
    <row r="22" spans="2:12" ht="21" customHeight="1" x14ac:dyDescent="0.25">
      <c r="B22" s="4"/>
      <c r="C22" s="79" t="s">
        <v>9</v>
      </c>
      <c r="D22" s="5" t="s">
        <v>2</v>
      </c>
      <c r="E22" s="79" t="s">
        <v>21</v>
      </c>
      <c r="F22" s="5"/>
      <c r="G22" s="3"/>
      <c r="H22" s="5"/>
      <c r="I22" s="79" t="s">
        <v>46</v>
      </c>
      <c r="J22" s="5" t="s">
        <v>2</v>
      </c>
      <c r="K22" s="79" t="s">
        <v>63</v>
      </c>
      <c r="L22" s="5"/>
    </row>
    <row r="23" spans="2:12" ht="21" customHeight="1" x14ac:dyDescent="0.25">
      <c r="B23" s="4"/>
      <c r="C23" s="79" t="s">
        <v>63</v>
      </c>
      <c r="D23" s="5" t="s">
        <v>2</v>
      </c>
      <c r="E23" s="79" t="s">
        <v>36</v>
      </c>
      <c r="F23" s="5"/>
      <c r="G23" s="3"/>
      <c r="H23" s="5"/>
      <c r="I23" s="79" t="s">
        <v>28</v>
      </c>
      <c r="J23" s="5" t="s">
        <v>2</v>
      </c>
      <c r="K23" s="79" t="s">
        <v>9</v>
      </c>
      <c r="L23" s="5"/>
    </row>
    <row r="24" spans="2:12" ht="21" customHeight="1" x14ac:dyDescent="0.25">
      <c r="B24" s="4"/>
      <c r="C24" s="79" t="s">
        <v>45</v>
      </c>
      <c r="D24" s="5" t="s">
        <v>2</v>
      </c>
      <c r="E24" s="79" t="s">
        <v>22</v>
      </c>
      <c r="F24" s="5"/>
      <c r="G24" s="3"/>
      <c r="H24" s="5"/>
      <c r="I24" s="79" t="s">
        <v>21</v>
      </c>
      <c r="J24" s="5" t="s">
        <v>2</v>
      </c>
      <c r="K24" s="79" t="s">
        <v>36</v>
      </c>
      <c r="L24" s="5"/>
    </row>
    <row r="25" spans="2:12" ht="21" customHeight="1" x14ac:dyDescent="0.25">
      <c r="B25" s="4"/>
      <c r="C25" s="79" t="s">
        <v>88</v>
      </c>
      <c r="D25" s="5" t="s">
        <v>2</v>
      </c>
      <c r="E25" s="79" t="s">
        <v>46</v>
      </c>
      <c r="F25" s="5"/>
      <c r="G25" s="3"/>
      <c r="H25" s="5"/>
      <c r="I25" s="79" t="s">
        <v>22</v>
      </c>
      <c r="J25" s="5" t="s">
        <v>2</v>
      </c>
      <c r="K25" s="79" t="s">
        <v>88</v>
      </c>
      <c r="L25" s="5"/>
    </row>
    <row r="26" spans="2:12" ht="21" customHeight="1" x14ac:dyDescent="0.25">
      <c r="B26" s="4"/>
      <c r="C26" s="79" t="s">
        <v>29</v>
      </c>
      <c r="D26" s="5" t="s">
        <v>2</v>
      </c>
      <c r="E26" s="79" t="s">
        <v>28</v>
      </c>
      <c r="F26" s="5"/>
      <c r="G26" s="3"/>
      <c r="H26" s="6"/>
      <c r="I26" s="79" t="s">
        <v>89</v>
      </c>
      <c r="J26" s="5" t="s">
        <v>2</v>
      </c>
      <c r="K26" s="79" t="s">
        <v>29</v>
      </c>
      <c r="L26" s="5"/>
    </row>
    <row r="27" spans="2:12" ht="21" customHeight="1" x14ac:dyDescent="0.25">
      <c r="B27" s="4"/>
      <c r="C27" s="79" t="s">
        <v>44</v>
      </c>
      <c r="D27" s="5" t="s">
        <v>2</v>
      </c>
      <c r="E27" s="79" t="s">
        <v>89</v>
      </c>
      <c r="F27" s="5"/>
      <c r="G27" s="3"/>
      <c r="H27" s="5"/>
      <c r="I27" s="79" t="s">
        <v>44</v>
      </c>
      <c r="J27" s="5" t="s">
        <v>2</v>
      </c>
      <c r="K27" s="79" t="s">
        <v>45</v>
      </c>
      <c r="L27" s="5"/>
    </row>
    <row r="28" spans="2:12" ht="21" customHeight="1" x14ac:dyDescent="0.25">
      <c r="B28" s="7"/>
      <c r="C28" s="80"/>
      <c r="D28" s="8"/>
      <c r="E28" s="80"/>
      <c r="F28" s="8"/>
      <c r="G28" s="3"/>
      <c r="H28" s="8"/>
      <c r="I28" s="80"/>
      <c r="J28" s="8"/>
      <c r="K28" s="80"/>
      <c r="L28" s="8"/>
    </row>
    <row r="29" spans="2:12" ht="21" customHeight="1" x14ac:dyDescent="0.25">
      <c r="B29" s="7"/>
      <c r="C29" s="80"/>
      <c r="D29" s="8"/>
      <c r="E29" s="80"/>
      <c r="F29" s="8"/>
      <c r="G29" s="3"/>
      <c r="H29" s="8"/>
      <c r="I29" s="80"/>
      <c r="J29" s="8"/>
      <c r="K29" s="80"/>
      <c r="L29" s="8"/>
    </row>
    <row r="30" spans="2:12" ht="21" customHeight="1" x14ac:dyDescent="0.25">
      <c r="C30" s="2">
        <v>42671</v>
      </c>
      <c r="D30" s="8"/>
      <c r="E30" s="2">
        <v>42804</v>
      </c>
      <c r="F30" s="3"/>
      <c r="G30" s="3"/>
      <c r="H30" s="3"/>
      <c r="I30" s="2">
        <v>42678</v>
      </c>
      <c r="J30" s="8"/>
      <c r="K30" s="2">
        <v>42811</v>
      </c>
      <c r="L30" s="3"/>
    </row>
    <row r="31" spans="2:12" ht="21" customHeight="1" x14ac:dyDescent="0.25">
      <c r="B31" s="4"/>
      <c r="C31" s="79" t="s">
        <v>9</v>
      </c>
      <c r="D31" s="5" t="s">
        <v>2</v>
      </c>
      <c r="E31" s="79" t="s">
        <v>44</v>
      </c>
      <c r="F31" s="5"/>
      <c r="G31" s="3"/>
      <c r="H31" s="5"/>
      <c r="I31" s="79"/>
      <c r="J31" s="5"/>
      <c r="K31" s="79"/>
      <c r="L31" s="5"/>
    </row>
    <row r="32" spans="2:12" ht="21" customHeight="1" x14ac:dyDescent="0.25">
      <c r="B32" s="4"/>
      <c r="C32" s="79" t="s">
        <v>36</v>
      </c>
      <c r="D32" s="5" t="s">
        <v>2</v>
      </c>
      <c r="E32" s="79" t="s">
        <v>28</v>
      </c>
      <c r="F32" s="5"/>
      <c r="G32" s="3"/>
      <c r="H32" s="5"/>
      <c r="I32" s="79"/>
      <c r="J32" s="5"/>
      <c r="K32" s="79"/>
      <c r="L32" s="5"/>
    </row>
    <row r="33" spans="2:12" ht="21" customHeight="1" x14ac:dyDescent="0.25">
      <c r="B33" s="4"/>
      <c r="C33" s="79" t="s">
        <v>22</v>
      </c>
      <c r="D33" s="5" t="s">
        <v>2</v>
      </c>
      <c r="E33" s="79" t="s">
        <v>46</v>
      </c>
      <c r="F33" s="5"/>
      <c r="G33" s="3"/>
      <c r="H33" s="5"/>
      <c r="I33" s="79"/>
      <c r="J33" s="5"/>
      <c r="K33" s="79"/>
      <c r="L33" s="5"/>
    </row>
    <row r="34" spans="2:12" ht="21" customHeight="1" x14ac:dyDescent="0.25">
      <c r="B34" s="4"/>
      <c r="C34" s="79" t="s">
        <v>89</v>
      </c>
      <c r="D34" s="5" t="s">
        <v>2</v>
      </c>
      <c r="E34" s="79" t="s">
        <v>21</v>
      </c>
      <c r="F34" s="5"/>
      <c r="G34" s="3"/>
      <c r="H34" s="5"/>
      <c r="I34" s="79"/>
      <c r="J34" s="5"/>
      <c r="K34" s="79"/>
      <c r="L34" s="5"/>
    </row>
    <row r="35" spans="2:12" ht="21" customHeight="1" x14ac:dyDescent="0.25">
      <c r="B35" s="4"/>
      <c r="C35" s="79" t="s">
        <v>63</v>
      </c>
      <c r="D35" s="5" t="s">
        <v>2</v>
      </c>
      <c r="E35" s="79" t="s">
        <v>88</v>
      </c>
      <c r="F35" s="5"/>
      <c r="G35" s="3"/>
      <c r="H35" s="5"/>
      <c r="I35" s="79"/>
      <c r="J35" s="5"/>
      <c r="K35" s="79"/>
      <c r="L35" s="5"/>
    </row>
    <row r="36" spans="2:12" ht="21" customHeight="1" x14ac:dyDescent="0.25">
      <c r="B36" s="4"/>
      <c r="C36" s="79" t="s">
        <v>29</v>
      </c>
      <c r="D36" s="5" t="s">
        <v>2</v>
      </c>
      <c r="E36" s="79" t="s">
        <v>45</v>
      </c>
      <c r="F36" s="5"/>
      <c r="G36" s="3"/>
      <c r="H36" s="5"/>
      <c r="I36" s="79"/>
      <c r="J36" s="5"/>
      <c r="K36" s="79"/>
      <c r="L36" s="5"/>
    </row>
    <row r="37" spans="2:12" ht="21" customHeight="1" x14ac:dyDescent="0.25">
      <c r="B37" s="7"/>
      <c r="C37" s="80"/>
      <c r="D37" s="8"/>
      <c r="E37" s="80"/>
      <c r="F37" s="8"/>
      <c r="G37" s="3"/>
      <c r="H37" s="8"/>
      <c r="I37" s="80"/>
      <c r="J37" s="8"/>
      <c r="K37" s="80"/>
      <c r="L37" s="8"/>
    </row>
    <row r="38" spans="2:12" ht="21" customHeight="1" x14ac:dyDescent="0.25">
      <c r="B38" s="7"/>
      <c r="C38" s="80"/>
      <c r="D38" s="8"/>
      <c r="E38" s="80"/>
      <c r="F38" s="8"/>
      <c r="G38" s="3"/>
      <c r="H38" s="8"/>
      <c r="I38" s="80"/>
      <c r="J38" s="8"/>
      <c r="K38" s="80"/>
      <c r="L38" s="8"/>
    </row>
    <row r="39" spans="2:12" ht="21" customHeight="1" x14ac:dyDescent="0.25">
      <c r="C39" s="2">
        <v>42699</v>
      </c>
      <c r="D39" s="8"/>
      <c r="E39" s="2">
        <v>42818</v>
      </c>
      <c r="F39" s="3"/>
      <c r="G39" s="3"/>
      <c r="H39" s="3"/>
      <c r="I39" s="2">
        <v>42706</v>
      </c>
      <c r="J39" s="8"/>
      <c r="K39" s="2">
        <v>42825</v>
      </c>
      <c r="L39" s="3"/>
    </row>
    <row r="40" spans="2:12" ht="21" customHeight="1" x14ac:dyDescent="0.25">
      <c r="B40" s="4"/>
      <c r="C40" s="79" t="s">
        <v>89</v>
      </c>
      <c r="D40" s="5" t="s">
        <v>2</v>
      </c>
      <c r="E40" s="79" t="s">
        <v>36</v>
      </c>
      <c r="F40" s="5"/>
      <c r="G40" s="3"/>
      <c r="H40" s="5"/>
      <c r="I40" s="79" t="s">
        <v>21</v>
      </c>
      <c r="J40" s="5" t="s">
        <v>2</v>
      </c>
      <c r="K40" s="79" t="s">
        <v>28</v>
      </c>
      <c r="L40" s="5"/>
    </row>
    <row r="41" spans="2:12" ht="21" customHeight="1" x14ac:dyDescent="0.25">
      <c r="B41" s="9"/>
      <c r="C41" s="79" t="s">
        <v>45</v>
      </c>
      <c r="D41" s="5" t="s">
        <v>2</v>
      </c>
      <c r="E41" s="79" t="s">
        <v>9</v>
      </c>
      <c r="F41" s="5"/>
      <c r="G41" s="3"/>
      <c r="H41" s="5"/>
      <c r="I41" s="79" t="s">
        <v>45</v>
      </c>
      <c r="J41" s="5" t="s">
        <v>2</v>
      </c>
      <c r="K41" s="79" t="s">
        <v>46</v>
      </c>
      <c r="L41" s="5"/>
    </row>
    <row r="42" spans="2:12" ht="21" customHeight="1" x14ac:dyDescent="0.25">
      <c r="B42" s="4"/>
      <c r="C42" s="79" t="s">
        <v>22</v>
      </c>
      <c r="D42" s="5" t="s">
        <v>2</v>
      </c>
      <c r="E42" s="79" t="s">
        <v>21</v>
      </c>
      <c r="F42" s="5"/>
      <c r="G42" s="3"/>
      <c r="H42" s="5"/>
      <c r="I42" s="79" t="s">
        <v>9</v>
      </c>
      <c r="J42" s="5" t="s">
        <v>2</v>
      </c>
      <c r="K42" s="79" t="s">
        <v>89</v>
      </c>
      <c r="L42" s="5"/>
    </row>
    <row r="43" spans="2:12" ht="21" customHeight="1" x14ac:dyDescent="0.25">
      <c r="B43" s="4"/>
      <c r="C43" s="79" t="s">
        <v>28</v>
      </c>
      <c r="D43" s="5" t="s">
        <v>2</v>
      </c>
      <c r="E43" s="79" t="s">
        <v>46</v>
      </c>
      <c r="F43" s="5"/>
      <c r="G43" s="3"/>
      <c r="H43" s="5"/>
      <c r="I43" s="79" t="s">
        <v>36</v>
      </c>
      <c r="J43" s="5" t="s">
        <v>2</v>
      </c>
      <c r="K43" s="79" t="s">
        <v>22</v>
      </c>
      <c r="L43" s="5"/>
    </row>
    <row r="44" spans="2:12" ht="21" customHeight="1" x14ac:dyDescent="0.25">
      <c r="B44" s="4"/>
      <c r="C44" s="79" t="s">
        <v>88</v>
      </c>
      <c r="D44" s="5" t="s">
        <v>2</v>
      </c>
      <c r="E44" s="79" t="s">
        <v>44</v>
      </c>
      <c r="F44" s="5"/>
      <c r="G44" s="3"/>
      <c r="H44" s="5"/>
      <c r="I44" s="79" t="s">
        <v>44</v>
      </c>
      <c r="J44" s="5" t="s">
        <v>2</v>
      </c>
      <c r="K44" s="79" t="s">
        <v>63</v>
      </c>
      <c r="L44" s="5"/>
    </row>
    <row r="45" spans="2:12" ht="21" customHeight="1" x14ac:dyDescent="0.25">
      <c r="B45" s="4"/>
      <c r="C45" s="79" t="s">
        <v>63</v>
      </c>
      <c r="D45" s="5" t="s">
        <v>2</v>
      </c>
      <c r="E45" s="79" t="s">
        <v>29</v>
      </c>
      <c r="F45" s="5"/>
      <c r="G45" s="3"/>
      <c r="H45" s="5"/>
      <c r="I45" s="79" t="s">
        <v>29</v>
      </c>
      <c r="J45" s="5" t="s">
        <v>2</v>
      </c>
      <c r="K45" s="79" t="s">
        <v>88</v>
      </c>
      <c r="L45" s="5"/>
    </row>
    <row r="46" spans="2:12" ht="21" customHeight="1" x14ac:dyDescent="0.25">
      <c r="B46" s="7"/>
      <c r="C46" s="80"/>
      <c r="D46" s="8"/>
      <c r="E46" s="80"/>
      <c r="F46" s="8"/>
      <c r="G46" s="3"/>
      <c r="H46" s="8"/>
      <c r="I46" s="80"/>
      <c r="J46" s="8"/>
      <c r="K46" s="80"/>
      <c r="L46" s="8"/>
    </row>
    <row r="47" spans="2:12" ht="21" customHeight="1" x14ac:dyDescent="0.25">
      <c r="B47" s="7"/>
      <c r="C47" s="80"/>
      <c r="D47" s="8"/>
      <c r="E47" s="80"/>
      <c r="F47" s="8"/>
      <c r="G47" s="3"/>
      <c r="H47" s="8"/>
      <c r="I47" s="80"/>
      <c r="J47" s="8"/>
      <c r="K47" s="80"/>
      <c r="L47" s="8"/>
    </row>
    <row r="48" spans="2:12" ht="21" customHeight="1" x14ac:dyDescent="0.25">
      <c r="C48" s="2">
        <v>42713</v>
      </c>
      <c r="D48" s="8"/>
      <c r="E48" s="2">
        <v>42832</v>
      </c>
      <c r="F48" s="3"/>
      <c r="G48" s="3"/>
      <c r="I48" s="2">
        <v>42720</v>
      </c>
      <c r="J48" s="8"/>
      <c r="K48" s="2">
        <v>42839</v>
      </c>
      <c r="L48" s="3"/>
    </row>
    <row r="49" spans="2:12" ht="21" customHeight="1" x14ac:dyDescent="0.25">
      <c r="B49" s="4"/>
      <c r="C49" s="79" t="s">
        <v>63</v>
      </c>
      <c r="D49" s="5" t="s">
        <v>2</v>
      </c>
      <c r="E49" s="79" t="s">
        <v>45</v>
      </c>
      <c r="F49" s="5"/>
      <c r="G49" s="3"/>
      <c r="H49" s="4"/>
      <c r="I49" s="79" t="s">
        <v>63</v>
      </c>
      <c r="J49" s="5" t="s">
        <v>2</v>
      </c>
      <c r="K49" s="79" t="s">
        <v>9</v>
      </c>
      <c r="L49" s="5"/>
    </row>
    <row r="50" spans="2:12" ht="21" customHeight="1" x14ac:dyDescent="0.25">
      <c r="B50" s="4"/>
      <c r="C50" s="79" t="s">
        <v>44</v>
      </c>
      <c r="D50" s="5" t="s">
        <v>2</v>
      </c>
      <c r="E50" s="79" t="s">
        <v>21</v>
      </c>
      <c r="F50" s="5"/>
      <c r="G50" s="3"/>
      <c r="H50" s="4"/>
      <c r="I50" s="79" t="s">
        <v>46</v>
      </c>
      <c r="J50" s="5" t="s">
        <v>2</v>
      </c>
      <c r="K50" s="79" t="s">
        <v>36</v>
      </c>
      <c r="L50" s="5"/>
    </row>
    <row r="51" spans="2:12" ht="21" customHeight="1" x14ac:dyDescent="0.25">
      <c r="B51" s="4"/>
      <c r="C51" s="79" t="s">
        <v>9</v>
      </c>
      <c r="D51" s="5" t="s">
        <v>2</v>
      </c>
      <c r="E51" s="79" t="s">
        <v>88</v>
      </c>
      <c r="F51" s="5"/>
      <c r="G51" s="3"/>
      <c r="H51" s="4"/>
      <c r="I51" s="79" t="s">
        <v>88</v>
      </c>
      <c r="J51" s="5" t="s">
        <v>2</v>
      </c>
      <c r="K51" s="79" t="s">
        <v>45</v>
      </c>
      <c r="L51" s="5"/>
    </row>
    <row r="52" spans="2:12" ht="21" customHeight="1" x14ac:dyDescent="0.25">
      <c r="B52" s="4"/>
      <c r="C52" s="79" t="s">
        <v>89</v>
      </c>
      <c r="D52" s="5" t="s">
        <v>2</v>
      </c>
      <c r="E52" s="79" t="s">
        <v>22</v>
      </c>
      <c r="F52" s="5"/>
      <c r="G52" s="3"/>
      <c r="H52" s="4"/>
      <c r="I52" s="79" t="s">
        <v>89</v>
      </c>
      <c r="J52" s="5" t="s">
        <v>2</v>
      </c>
      <c r="K52" s="79" t="s">
        <v>28</v>
      </c>
      <c r="L52" s="5"/>
    </row>
    <row r="53" spans="2:12" ht="21" customHeight="1" x14ac:dyDescent="0.25">
      <c r="B53" s="4"/>
      <c r="C53" s="79" t="s">
        <v>36</v>
      </c>
      <c r="D53" s="5" t="s">
        <v>2</v>
      </c>
      <c r="E53" s="79" t="s">
        <v>29</v>
      </c>
      <c r="F53" s="5"/>
      <c r="G53" s="3"/>
      <c r="H53" s="4"/>
      <c r="I53" s="79" t="s">
        <v>29</v>
      </c>
      <c r="J53" s="5" t="s">
        <v>2</v>
      </c>
      <c r="K53" s="79" t="s">
        <v>44</v>
      </c>
      <c r="L53" s="5"/>
    </row>
    <row r="54" spans="2:12" ht="21" customHeight="1" x14ac:dyDescent="0.25">
      <c r="B54" s="4"/>
      <c r="C54" s="79"/>
      <c r="D54" s="5"/>
      <c r="E54" s="79"/>
      <c r="F54" s="5"/>
      <c r="G54" s="3"/>
      <c r="H54" s="4"/>
      <c r="I54" s="79"/>
      <c r="J54" s="5"/>
      <c r="K54" s="79"/>
      <c r="L54" s="5"/>
    </row>
    <row r="55" spans="2:12" ht="21" customHeight="1" x14ac:dyDescent="0.25">
      <c r="B55" s="7"/>
      <c r="C55" s="80"/>
      <c r="D55" s="8"/>
      <c r="E55" s="80"/>
      <c r="F55" s="8"/>
      <c r="G55" s="15"/>
      <c r="H55" s="15"/>
      <c r="I55" s="2"/>
      <c r="J55" s="8"/>
      <c r="K55" s="10"/>
      <c r="L55" s="3"/>
    </row>
    <row r="56" spans="2:12" ht="21" customHeight="1" x14ac:dyDescent="0.25">
      <c r="B56" s="7"/>
      <c r="C56" s="80"/>
      <c r="D56" s="8"/>
      <c r="E56" s="80"/>
      <c r="F56" s="8"/>
      <c r="G56" s="3"/>
      <c r="H56" s="8"/>
      <c r="I56" s="8"/>
      <c r="J56" s="8"/>
      <c r="K56" s="8"/>
      <c r="L56" s="8"/>
    </row>
    <row r="57" spans="2:12" ht="21" customHeight="1" x14ac:dyDescent="0.25">
      <c r="C57" s="2">
        <v>42727</v>
      </c>
      <c r="D57" s="8"/>
      <c r="E57" s="2">
        <v>42846</v>
      </c>
      <c r="F57" s="3"/>
      <c r="G57" s="3"/>
      <c r="H57" s="8"/>
      <c r="I57" s="8"/>
      <c r="J57" s="8"/>
      <c r="K57" s="8"/>
      <c r="L57" s="8"/>
    </row>
    <row r="58" spans="2:12" ht="21" customHeight="1" x14ac:dyDescent="0.25">
      <c r="B58" s="4"/>
      <c r="C58" s="79" t="s">
        <v>28</v>
      </c>
      <c r="D58" s="5" t="s">
        <v>2</v>
      </c>
      <c r="E58" s="79" t="s">
        <v>22</v>
      </c>
      <c r="F58" s="5"/>
      <c r="G58" s="3"/>
      <c r="H58" s="8"/>
      <c r="I58" s="8"/>
      <c r="J58" s="8"/>
      <c r="K58" s="8"/>
      <c r="L58" s="8"/>
    </row>
    <row r="59" spans="2:12" ht="21" customHeight="1" x14ac:dyDescent="0.25">
      <c r="B59" s="4"/>
      <c r="C59" s="79" t="s">
        <v>21</v>
      </c>
      <c r="D59" s="5" t="s">
        <v>2</v>
      </c>
      <c r="E59" s="79" t="s">
        <v>46</v>
      </c>
      <c r="F59" s="5"/>
      <c r="G59" s="3"/>
      <c r="H59" s="8"/>
      <c r="I59" s="8"/>
      <c r="J59" s="8"/>
      <c r="K59" s="8"/>
      <c r="L59" s="8"/>
    </row>
    <row r="60" spans="2:12" ht="21" customHeight="1" x14ac:dyDescent="0.25">
      <c r="B60" s="4"/>
      <c r="C60" s="79"/>
      <c r="D60" s="5"/>
      <c r="E60" s="79"/>
      <c r="F60" s="5"/>
      <c r="G60" s="3"/>
      <c r="H60" s="8"/>
      <c r="I60" s="8"/>
      <c r="J60" s="8"/>
      <c r="K60" s="8"/>
      <c r="L60" s="8"/>
    </row>
    <row r="61" spans="2:12" ht="21" customHeight="1" x14ac:dyDescent="0.25">
      <c r="B61" s="4"/>
      <c r="C61" s="79"/>
      <c r="D61" s="5"/>
      <c r="E61" s="79"/>
      <c r="F61" s="5"/>
      <c r="G61" s="3"/>
      <c r="H61" s="8"/>
      <c r="I61" s="8"/>
      <c r="J61" s="8"/>
      <c r="K61" s="8"/>
      <c r="L61" s="8"/>
    </row>
    <row r="62" spans="2:12" ht="21" customHeight="1" x14ac:dyDescent="0.25">
      <c r="B62" s="4"/>
      <c r="C62" s="79"/>
      <c r="D62" s="5"/>
      <c r="E62" s="79"/>
      <c r="F62" s="5"/>
      <c r="G62" s="3"/>
      <c r="H62" s="8"/>
      <c r="I62" s="8"/>
      <c r="J62" s="8"/>
      <c r="K62" s="8"/>
      <c r="L62" s="8"/>
    </row>
    <row r="63" spans="2:12" ht="21" customHeight="1" x14ac:dyDescent="0.25">
      <c r="B63" s="4"/>
      <c r="C63" s="79"/>
      <c r="D63" s="5"/>
      <c r="E63" s="79"/>
      <c r="F63" s="5"/>
      <c r="G63" s="3"/>
      <c r="H63" s="8"/>
      <c r="I63" s="8"/>
      <c r="J63" s="8"/>
      <c r="K63" s="8"/>
      <c r="L63" s="8"/>
    </row>
    <row r="64" spans="2:12" ht="21" customHeight="1" x14ac:dyDescent="0.25">
      <c r="B64" s="3"/>
      <c r="C64" s="12"/>
      <c r="D64" s="8"/>
      <c r="E64" s="12"/>
      <c r="F64" s="3"/>
      <c r="G64" s="3"/>
      <c r="H64" s="3"/>
      <c r="I64" s="12"/>
      <c r="J64" s="8"/>
      <c r="K64" s="12"/>
      <c r="L64" s="3"/>
    </row>
    <row r="65" spans="2:12" ht="21" customHeight="1" x14ac:dyDescent="0.25">
      <c r="B65" s="8"/>
      <c r="C65" s="8"/>
      <c r="D65" s="8"/>
      <c r="E65" s="8"/>
      <c r="F65" s="8"/>
      <c r="G65" s="3"/>
      <c r="H65" s="8"/>
      <c r="I65" s="8"/>
      <c r="J65" s="8"/>
      <c r="K65" s="8"/>
      <c r="L65" s="8"/>
    </row>
    <row r="66" spans="2:12" ht="21" customHeight="1" x14ac:dyDescent="0.25">
      <c r="B66" s="8"/>
      <c r="C66" s="8"/>
      <c r="D66" s="8"/>
      <c r="E66" s="8"/>
      <c r="F66" s="8"/>
      <c r="G66" s="3"/>
      <c r="H66" s="8"/>
      <c r="I66" s="8"/>
      <c r="J66" s="8"/>
      <c r="K66" s="8"/>
      <c r="L66" s="8"/>
    </row>
    <row r="67" spans="2:12" ht="21" customHeight="1" x14ac:dyDescent="0.25">
      <c r="B67" s="8"/>
      <c r="C67" s="8"/>
      <c r="D67" s="8"/>
      <c r="E67" s="8"/>
      <c r="F67" s="8"/>
      <c r="G67" s="3"/>
      <c r="H67" s="8"/>
      <c r="I67" s="8"/>
      <c r="J67" s="8"/>
      <c r="K67" s="8"/>
      <c r="L67" s="8"/>
    </row>
    <row r="68" spans="2:12" ht="21" customHeight="1" x14ac:dyDescent="0.25">
      <c r="B68" s="8"/>
      <c r="C68" s="8"/>
      <c r="D68" s="8"/>
      <c r="E68" s="8"/>
      <c r="F68" s="8"/>
      <c r="G68" s="3"/>
      <c r="H68" s="8"/>
      <c r="I68" s="8"/>
      <c r="J68" s="8"/>
      <c r="K68" s="8"/>
      <c r="L68" s="8"/>
    </row>
    <row r="69" spans="2:12" ht="21" customHeight="1" x14ac:dyDescent="0.25">
      <c r="B69" s="8"/>
      <c r="C69" s="8"/>
      <c r="D69" s="8"/>
      <c r="E69" s="8"/>
      <c r="F69" s="8"/>
      <c r="G69" s="3"/>
      <c r="H69" s="8"/>
      <c r="I69" s="8"/>
      <c r="J69" s="8"/>
      <c r="K69" s="8"/>
      <c r="L69" s="8"/>
    </row>
    <row r="70" spans="2:12" ht="21" customHeight="1" x14ac:dyDescent="0.25">
      <c r="B70" s="8"/>
      <c r="C70" s="8"/>
      <c r="D70" s="8"/>
      <c r="E70" s="8"/>
      <c r="F70" s="8"/>
      <c r="G70" s="3"/>
      <c r="H70" s="8"/>
      <c r="I70" s="8"/>
      <c r="J70" s="8"/>
      <c r="K70" s="8"/>
      <c r="L70" s="8"/>
    </row>
    <row r="71" spans="2:12" ht="21" customHeight="1" x14ac:dyDescent="0.25">
      <c r="B71" s="8"/>
      <c r="C71" s="8"/>
      <c r="D71" s="8"/>
      <c r="E71" s="8"/>
      <c r="F71" s="8"/>
      <c r="G71" s="3"/>
      <c r="H71" s="8"/>
      <c r="I71" s="8"/>
      <c r="J71" s="8"/>
      <c r="K71" s="8"/>
      <c r="L71" s="8"/>
    </row>
    <row r="72" spans="2:12" ht="21" customHeight="1" x14ac:dyDescent="0.25">
      <c r="B72" s="8"/>
      <c r="C72" s="8"/>
      <c r="D72" s="8"/>
      <c r="E72" s="8"/>
      <c r="F72" s="8"/>
      <c r="G72" s="3"/>
      <c r="H72" s="8"/>
      <c r="I72" s="8"/>
      <c r="J72" s="8"/>
      <c r="K72" s="8"/>
      <c r="L72" s="8"/>
    </row>
    <row r="73" spans="2:12" ht="21" customHeight="1" x14ac:dyDescent="0.25">
      <c r="D73" s="8"/>
      <c r="J73" s="8"/>
    </row>
    <row r="74" spans="2:12" ht="21" customHeight="1" x14ac:dyDescent="0.25">
      <c r="D74" s="8"/>
      <c r="J74" s="8"/>
    </row>
    <row r="75" spans="2:12" ht="21" customHeight="1" x14ac:dyDescent="0.25">
      <c r="D75" s="8"/>
      <c r="J75" s="8"/>
    </row>
    <row r="76" spans="2:12" ht="21" customHeight="1" x14ac:dyDescent="0.25">
      <c r="D76" s="8"/>
      <c r="J76" s="8"/>
    </row>
    <row r="77" spans="2:12" ht="21" customHeight="1" x14ac:dyDescent="0.25">
      <c r="D77" s="8"/>
      <c r="J77" s="8"/>
    </row>
    <row r="78" spans="2:12" ht="21" customHeight="1" x14ac:dyDescent="0.25">
      <c r="D78" s="8"/>
      <c r="J78" s="8"/>
    </row>
    <row r="79" spans="2:12" ht="21" customHeight="1" x14ac:dyDescent="0.25">
      <c r="D79" s="8"/>
      <c r="J79" s="8"/>
    </row>
    <row r="80" spans="2:12" ht="21" customHeight="1" x14ac:dyDescent="0.25">
      <c r="D80" s="8"/>
      <c r="J80" s="8"/>
    </row>
    <row r="81" spans="3:10" ht="21" customHeight="1" x14ac:dyDescent="0.25">
      <c r="D81" s="8"/>
      <c r="J81" s="8"/>
    </row>
    <row r="82" spans="3:10" ht="21" customHeight="1" x14ac:dyDescent="0.25">
      <c r="D82" s="13"/>
      <c r="J82" s="13"/>
    </row>
    <row r="83" spans="3:10" ht="21" customHeight="1" x14ac:dyDescent="0.25">
      <c r="C83" s="84"/>
      <c r="D83" s="13"/>
      <c r="J83" s="13"/>
    </row>
    <row r="84" spans="3:10" ht="21" customHeight="1" x14ac:dyDescent="0.25">
      <c r="C84" s="84"/>
      <c r="D84" s="13"/>
      <c r="J84" s="13"/>
    </row>
    <row r="85" spans="3:10" ht="21" customHeight="1" x14ac:dyDescent="0.25">
      <c r="C85" s="84"/>
      <c r="D85" s="13"/>
      <c r="J85" s="13"/>
    </row>
    <row r="86" spans="3:10" ht="21" customHeight="1" x14ac:dyDescent="0.25">
      <c r="C86" s="84"/>
      <c r="D86" s="13"/>
      <c r="J86" s="13"/>
    </row>
    <row r="87" spans="3:10" ht="21" customHeight="1" x14ac:dyDescent="0.25">
      <c r="C87" s="84"/>
      <c r="D87" s="13"/>
      <c r="J87" s="13"/>
    </row>
    <row r="88" spans="3:10" ht="21" customHeight="1" x14ac:dyDescent="0.25">
      <c r="C88" s="84"/>
    </row>
    <row r="89" spans="3:10" ht="21" customHeight="1" x14ac:dyDescent="0.25">
      <c r="C89" s="84"/>
    </row>
    <row r="90" spans="3:10" ht="21" customHeight="1" x14ac:dyDescent="0.25">
      <c r="C90" s="84"/>
    </row>
    <row r="91" spans="3:10" ht="21" customHeight="1" x14ac:dyDescent="0.25">
      <c r="C91" s="84"/>
    </row>
    <row r="92" spans="3:10" ht="21" customHeight="1" x14ac:dyDescent="0.25">
      <c r="C92" s="84"/>
    </row>
    <row r="93" spans="3:10" ht="21" customHeight="1" x14ac:dyDescent="0.25">
      <c r="C93" s="84"/>
    </row>
    <row r="94" spans="3:10" ht="21" customHeight="1" x14ac:dyDescent="0.25">
      <c r="C94" s="84"/>
    </row>
    <row r="95" spans="3:10" ht="21" customHeight="1" x14ac:dyDescent="0.25">
      <c r="C95" s="84"/>
    </row>
    <row r="96" spans="3:10" ht="21" customHeight="1" x14ac:dyDescent="0.25">
      <c r="C96" s="84"/>
    </row>
    <row r="97" spans="3:3" ht="21" customHeight="1" x14ac:dyDescent="0.25">
      <c r="C97" s="84"/>
    </row>
    <row r="98" spans="3:3" ht="21" customHeight="1" x14ac:dyDescent="0.25">
      <c r="C98" s="84"/>
    </row>
    <row r="99" spans="3:3" ht="21" customHeight="1" x14ac:dyDescent="0.25">
      <c r="C99" s="84"/>
    </row>
    <row r="100" spans="3:3" ht="21" customHeight="1" x14ac:dyDescent="0.25">
      <c r="C100" s="84"/>
    </row>
    <row r="101" spans="3:3" ht="21" customHeight="1" x14ac:dyDescent="0.25">
      <c r="C101" s="84"/>
    </row>
    <row r="102" spans="3:3" ht="21" customHeight="1" x14ac:dyDescent="0.25">
      <c r="C102" s="84"/>
    </row>
    <row r="103" spans="3:3" ht="21" customHeight="1" x14ac:dyDescent="0.25">
      <c r="C103" s="84"/>
    </row>
    <row r="104" spans="3:3" ht="21" customHeight="1" x14ac:dyDescent="0.25">
      <c r="C104" s="84"/>
    </row>
    <row r="105" spans="3:3" ht="21" customHeight="1" x14ac:dyDescent="0.25">
      <c r="C105" s="84"/>
    </row>
    <row r="106" spans="3:3" ht="21" customHeight="1" x14ac:dyDescent="0.25">
      <c r="C106" s="84"/>
    </row>
    <row r="107" spans="3:3" ht="21" customHeight="1" x14ac:dyDescent="0.25">
      <c r="C107" s="84"/>
    </row>
    <row r="108" spans="3:3" ht="21" customHeight="1" x14ac:dyDescent="0.25">
      <c r="C108" s="84"/>
    </row>
    <row r="109" spans="3:3" ht="21" customHeight="1" x14ac:dyDescent="0.25"/>
    <row r="110" spans="3:3" ht="21" customHeight="1" x14ac:dyDescent="0.25"/>
    <row r="111" spans="3:3" ht="21" customHeight="1" x14ac:dyDescent="0.25"/>
    <row r="112" spans="3:3"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sheetData>
  <mergeCells count="1">
    <mergeCell ref="C1:K1"/>
  </mergeCells>
  <pageMargins left="0.7" right="0.7" top="0.75" bottom="0.75" header="0.3" footer="0.3"/>
  <pageSetup paperSize="9" scale="5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14</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42727</v>
      </c>
    </row>
    <row r="4" spans="1:29" ht="14.4" thickTop="1" thickBot="1" x14ac:dyDescent="0.3">
      <c r="A4" s="95" t="s">
        <v>56</v>
      </c>
      <c r="B4" s="96">
        <v>0</v>
      </c>
      <c r="C4" s="177" t="s">
        <v>109</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19</v>
      </c>
      <c r="B5" s="104" t="s">
        <v>2</v>
      </c>
      <c r="C5" s="104" t="s">
        <v>15</v>
      </c>
      <c r="D5" s="105">
        <v>6</v>
      </c>
      <c r="E5" s="106" t="s">
        <v>2</v>
      </c>
      <c r="F5" s="107">
        <v>6</v>
      </c>
      <c r="H5" s="108">
        <v>1</v>
      </c>
      <c r="I5" s="109" t="s">
        <v>19</v>
      </c>
      <c r="J5" s="110">
        <v>12</v>
      </c>
      <c r="K5" s="111">
        <v>11</v>
      </c>
      <c r="L5" s="111">
        <v>1</v>
      </c>
      <c r="M5" s="110">
        <v>0</v>
      </c>
      <c r="N5" s="111">
        <v>99</v>
      </c>
      <c r="O5" s="112" t="s">
        <v>2</v>
      </c>
      <c r="P5" s="110">
        <v>45</v>
      </c>
      <c r="Q5" s="113">
        <v>23</v>
      </c>
      <c r="R5" s="114" t="s">
        <v>3</v>
      </c>
    </row>
    <row r="6" spans="1:29" x14ac:dyDescent="0.25">
      <c r="A6" s="103" t="s">
        <v>31</v>
      </c>
      <c r="B6" s="104" t="s">
        <v>2</v>
      </c>
      <c r="C6" s="104" t="s">
        <v>12</v>
      </c>
      <c r="D6" s="115">
        <v>3</v>
      </c>
      <c r="E6" s="116" t="s">
        <v>2</v>
      </c>
      <c r="F6" s="117">
        <v>9</v>
      </c>
      <c r="H6" s="118">
        <v>2</v>
      </c>
      <c r="I6" s="119" t="s">
        <v>12</v>
      </c>
      <c r="J6" s="120">
        <v>12</v>
      </c>
      <c r="K6" s="121">
        <v>9</v>
      </c>
      <c r="L6" s="121">
        <v>0</v>
      </c>
      <c r="M6" s="120">
        <v>3</v>
      </c>
      <c r="N6" s="121">
        <v>88</v>
      </c>
      <c r="O6" s="122" t="s">
        <v>2</v>
      </c>
      <c r="P6" s="120">
        <v>56</v>
      </c>
      <c r="Q6" s="123">
        <v>18</v>
      </c>
      <c r="R6" s="124" t="s">
        <v>3</v>
      </c>
    </row>
    <row r="7" spans="1:29" x14ac:dyDescent="0.25">
      <c r="A7" s="103" t="s">
        <v>65</v>
      </c>
      <c r="B7" s="104" t="s">
        <v>2</v>
      </c>
      <c r="C7" s="104" t="s">
        <v>17</v>
      </c>
      <c r="D7" s="115">
        <v>4</v>
      </c>
      <c r="E7" s="116" t="s">
        <v>2</v>
      </c>
      <c r="F7" s="117">
        <v>8</v>
      </c>
      <c r="H7" s="118">
        <v>3</v>
      </c>
      <c r="I7" s="119" t="s">
        <v>15</v>
      </c>
      <c r="J7" s="120">
        <v>12</v>
      </c>
      <c r="K7" s="121">
        <v>8</v>
      </c>
      <c r="L7" s="121">
        <v>2</v>
      </c>
      <c r="M7" s="120">
        <v>2</v>
      </c>
      <c r="N7" s="121">
        <v>92</v>
      </c>
      <c r="O7" s="122" t="s">
        <v>2</v>
      </c>
      <c r="P7" s="120">
        <v>52</v>
      </c>
      <c r="Q7" s="123">
        <v>18</v>
      </c>
      <c r="R7" s="124" t="s">
        <v>3</v>
      </c>
    </row>
    <row r="8" spans="1:29" x14ac:dyDescent="0.25">
      <c r="A8" s="103" t="s">
        <v>20</v>
      </c>
      <c r="B8" s="104" t="s">
        <v>2</v>
      </c>
      <c r="C8" s="104" t="s">
        <v>11</v>
      </c>
      <c r="D8" s="115">
        <v>6</v>
      </c>
      <c r="E8" s="116" t="s">
        <v>2</v>
      </c>
      <c r="F8" s="117">
        <v>6</v>
      </c>
      <c r="H8" s="118">
        <v>4</v>
      </c>
      <c r="I8" s="125" t="s">
        <v>32</v>
      </c>
      <c r="J8" s="120">
        <v>12</v>
      </c>
      <c r="K8" s="121">
        <v>8</v>
      </c>
      <c r="L8" s="121">
        <v>1</v>
      </c>
      <c r="M8" s="120">
        <v>3</v>
      </c>
      <c r="N8" s="121">
        <v>77</v>
      </c>
      <c r="O8" s="122" t="s">
        <v>2</v>
      </c>
      <c r="P8" s="120">
        <v>67</v>
      </c>
      <c r="Q8" s="123">
        <v>17</v>
      </c>
      <c r="R8" s="124" t="s">
        <v>3</v>
      </c>
    </row>
    <row r="9" spans="1:29" x14ac:dyDescent="0.25">
      <c r="A9" s="103" t="s">
        <v>14</v>
      </c>
      <c r="B9" s="104" t="s">
        <v>2</v>
      </c>
      <c r="C9" s="104" t="s">
        <v>32</v>
      </c>
      <c r="D9" s="115">
        <v>8</v>
      </c>
      <c r="E9" s="116" t="s">
        <v>2</v>
      </c>
      <c r="F9" s="117">
        <v>4</v>
      </c>
      <c r="H9" s="118">
        <v>5</v>
      </c>
      <c r="I9" s="119" t="s">
        <v>38</v>
      </c>
      <c r="J9" s="120">
        <v>12</v>
      </c>
      <c r="K9" s="121">
        <v>7</v>
      </c>
      <c r="L9" s="121">
        <v>0</v>
      </c>
      <c r="M9" s="120">
        <v>5</v>
      </c>
      <c r="N9" s="121">
        <v>83</v>
      </c>
      <c r="O9" s="122" t="s">
        <v>2</v>
      </c>
      <c r="P9" s="120">
        <v>61</v>
      </c>
      <c r="Q9" s="123">
        <v>14</v>
      </c>
      <c r="R9" s="124" t="s">
        <v>3</v>
      </c>
    </row>
    <row r="10" spans="1:29" x14ac:dyDescent="0.25">
      <c r="A10" s="103" t="s">
        <v>38</v>
      </c>
      <c r="B10" s="104" t="s">
        <v>2</v>
      </c>
      <c r="C10" s="104" t="s">
        <v>84</v>
      </c>
      <c r="D10" s="115">
        <v>7</v>
      </c>
      <c r="E10" s="116" t="s">
        <v>2</v>
      </c>
      <c r="F10" s="117">
        <v>5</v>
      </c>
      <c r="H10" s="118">
        <v>6</v>
      </c>
      <c r="I10" s="119" t="s">
        <v>18</v>
      </c>
      <c r="J10" s="120">
        <v>12</v>
      </c>
      <c r="K10" s="121">
        <v>6</v>
      </c>
      <c r="L10" s="121">
        <v>1</v>
      </c>
      <c r="M10" s="120">
        <v>5</v>
      </c>
      <c r="N10" s="121">
        <v>73</v>
      </c>
      <c r="O10" s="122" t="s">
        <v>2</v>
      </c>
      <c r="P10" s="120">
        <v>71</v>
      </c>
      <c r="Q10" s="123">
        <v>13</v>
      </c>
      <c r="R10" s="124" t="s">
        <v>3</v>
      </c>
    </row>
    <row r="11" spans="1:29" ht="13.8" thickBot="1" x14ac:dyDescent="0.3">
      <c r="A11" s="126" t="s">
        <v>18</v>
      </c>
      <c r="B11" s="127" t="s">
        <v>2</v>
      </c>
      <c r="C11" s="127" t="s">
        <v>37</v>
      </c>
      <c r="D11" s="189"/>
      <c r="E11" s="190"/>
      <c r="F11" s="191"/>
      <c r="H11" s="118">
        <v>7</v>
      </c>
      <c r="I11" s="119" t="s">
        <v>84</v>
      </c>
      <c r="J11" s="120">
        <v>12</v>
      </c>
      <c r="K11" s="121">
        <v>5</v>
      </c>
      <c r="L11" s="121">
        <v>1</v>
      </c>
      <c r="M11" s="120">
        <v>6</v>
      </c>
      <c r="N11" s="121">
        <v>74</v>
      </c>
      <c r="O11" s="122" t="s">
        <v>2</v>
      </c>
      <c r="P11" s="120">
        <v>70</v>
      </c>
      <c r="Q11" s="123">
        <v>11</v>
      </c>
      <c r="R11" s="124" t="s">
        <v>3</v>
      </c>
    </row>
    <row r="12" spans="1:29" ht="13.8" thickTop="1" x14ac:dyDescent="0.25">
      <c r="A12" s="131"/>
      <c r="B12" s="131"/>
      <c r="C12" s="131"/>
      <c r="D12" s="132"/>
      <c r="E12" s="132"/>
      <c r="F12" s="132"/>
      <c r="H12" s="118">
        <v>8</v>
      </c>
      <c r="I12" s="119" t="s">
        <v>17</v>
      </c>
      <c r="J12" s="120">
        <v>12</v>
      </c>
      <c r="K12" s="121">
        <v>5</v>
      </c>
      <c r="L12" s="121">
        <v>1</v>
      </c>
      <c r="M12" s="120">
        <v>6</v>
      </c>
      <c r="N12" s="121">
        <v>69</v>
      </c>
      <c r="O12" s="122" t="s">
        <v>2</v>
      </c>
      <c r="P12" s="120">
        <v>75</v>
      </c>
      <c r="Q12" s="123">
        <v>11</v>
      </c>
      <c r="R12" s="124" t="s">
        <v>3</v>
      </c>
    </row>
    <row r="13" spans="1:29" x14ac:dyDescent="0.25">
      <c r="A13" s="133"/>
      <c r="B13" s="133"/>
      <c r="C13" s="133"/>
      <c r="D13" s="133"/>
      <c r="E13" s="133"/>
      <c r="F13" s="133"/>
      <c r="H13" s="118">
        <v>9</v>
      </c>
      <c r="I13" s="119" t="s">
        <v>11</v>
      </c>
      <c r="J13" s="120">
        <v>12</v>
      </c>
      <c r="K13" s="121">
        <v>3</v>
      </c>
      <c r="L13" s="121">
        <v>5</v>
      </c>
      <c r="M13" s="120">
        <v>4</v>
      </c>
      <c r="N13" s="121">
        <v>70</v>
      </c>
      <c r="O13" s="122" t="s">
        <v>2</v>
      </c>
      <c r="P13" s="120">
        <v>74</v>
      </c>
      <c r="Q13" s="123">
        <v>11</v>
      </c>
      <c r="R13" s="124" t="s">
        <v>3</v>
      </c>
    </row>
    <row r="14" spans="1:29" x14ac:dyDescent="0.25">
      <c r="A14" s="133"/>
      <c r="B14" s="133"/>
      <c r="C14" s="133"/>
      <c r="D14" s="133"/>
      <c r="E14" s="133"/>
      <c r="F14" s="133"/>
      <c r="H14" s="118">
        <v>10</v>
      </c>
      <c r="I14" s="125" t="s">
        <v>14</v>
      </c>
      <c r="J14" s="120">
        <v>12</v>
      </c>
      <c r="K14" s="121">
        <v>4</v>
      </c>
      <c r="L14" s="121">
        <v>1</v>
      </c>
      <c r="M14" s="120">
        <v>7</v>
      </c>
      <c r="N14" s="121">
        <v>62</v>
      </c>
      <c r="O14" s="122" t="s">
        <v>2</v>
      </c>
      <c r="P14" s="120">
        <v>82</v>
      </c>
      <c r="Q14" s="123">
        <v>9</v>
      </c>
      <c r="R14" s="124" t="s">
        <v>3</v>
      </c>
    </row>
    <row r="15" spans="1:29" x14ac:dyDescent="0.25">
      <c r="A15" s="133"/>
      <c r="B15" s="133"/>
      <c r="C15" s="133"/>
      <c r="D15" s="133"/>
      <c r="E15" s="133"/>
      <c r="F15" s="133"/>
      <c r="H15" s="118">
        <v>11</v>
      </c>
      <c r="I15" s="119" t="s">
        <v>20</v>
      </c>
      <c r="J15" s="120">
        <v>12</v>
      </c>
      <c r="K15" s="121">
        <v>2</v>
      </c>
      <c r="L15" s="121">
        <v>2</v>
      </c>
      <c r="M15" s="120">
        <v>8</v>
      </c>
      <c r="N15" s="121">
        <v>53</v>
      </c>
      <c r="O15" s="122" t="s">
        <v>2</v>
      </c>
      <c r="P15" s="120">
        <v>91</v>
      </c>
      <c r="Q15" s="123">
        <v>6</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12</v>
      </c>
      <c r="K16" s="121">
        <v>2</v>
      </c>
      <c r="L16" s="121">
        <v>1</v>
      </c>
      <c r="M16" s="120">
        <v>9</v>
      </c>
      <c r="N16" s="121">
        <v>60</v>
      </c>
      <c r="O16" s="122" t="s">
        <v>2</v>
      </c>
      <c r="P16" s="120">
        <v>84</v>
      </c>
      <c r="Q16" s="123">
        <v>5</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12</v>
      </c>
      <c r="K17" s="139">
        <v>0</v>
      </c>
      <c r="L17" s="139">
        <v>0</v>
      </c>
      <c r="M17" s="138">
        <v>12</v>
      </c>
      <c r="N17" s="139">
        <v>36</v>
      </c>
      <c r="O17" s="140" t="s">
        <v>2</v>
      </c>
      <c r="P17" s="138">
        <v>108</v>
      </c>
      <c r="Q17" s="141">
        <v>0</v>
      </c>
      <c r="R17" s="142" t="s">
        <v>3</v>
      </c>
    </row>
    <row r="18" spans="1:18" ht="13.8" thickTop="1" x14ac:dyDescent="0.25">
      <c r="A18" s="133"/>
      <c r="B18" s="133"/>
      <c r="C18" s="133"/>
      <c r="D18" s="133"/>
      <c r="E18" s="133"/>
      <c r="F18" s="133"/>
      <c r="H18" s="122"/>
      <c r="I18" s="136"/>
      <c r="J18" s="121">
        <v>156</v>
      </c>
      <c r="K18" s="121">
        <v>70</v>
      </c>
      <c r="L18" s="121">
        <v>16</v>
      </c>
      <c r="M18" s="121">
        <v>70</v>
      </c>
      <c r="N18" s="121">
        <v>936</v>
      </c>
      <c r="O18" s="121">
        <v>0</v>
      </c>
      <c r="P18" s="121">
        <v>936</v>
      </c>
      <c r="Q18" s="123">
        <v>156</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109</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13</v>
      </c>
      <c r="B22" s="104" t="s">
        <v>2</v>
      </c>
      <c r="C22" s="104" t="s">
        <v>24</v>
      </c>
      <c r="D22" s="105">
        <v>6</v>
      </c>
      <c r="E22" s="106" t="s">
        <v>2</v>
      </c>
      <c r="F22" s="107">
        <v>6</v>
      </c>
      <c r="H22" s="108">
        <v>1</v>
      </c>
      <c r="I22" s="144" t="s">
        <v>16</v>
      </c>
      <c r="J22" s="110">
        <v>12</v>
      </c>
      <c r="K22" s="111">
        <v>10</v>
      </c>
      <c r="L22" s="111">
        <v>1</v>
      </c>
      <c r="M22" s="110">
        <v>1</v>
      </c>
      <c r="N22" s="111">
        <v>94</v>
      </c>
      <c r="O22" s="112" t="s">
        <v>2</v>
      </c>
      <c r="P22" s="110">
        <v>50</v>
      </c>
      <c r="Q22" s="113">
        <v>21</v>
      </c>
      <c r="R22" s="114" t="s">
        <v>3</v>
      </c>
    </row>
    <row r="23" spans="1:18" x14ac:dyDescent="0.25">
      <c r="A23" s="103" t="s">
        <v>85</v>
      </c>
      <c r="B23" s="104" t="s">
        <v>2</v>
      </c>
      <c r="C23" s="104" t="s">
        <v>30</v>
      </c>
      <c r="D23" s="115">
        <v>7</v>
      </c>
      <c r="E23" s="116" t="s">
        <v>2</v>
      </c>
      <c r="F23" s="117">
        <v>5</v>
      </c>
      <c r="H23" s="118">
        <v>2</v>
      </c>
      <c r="I23" s="144" t="s">
        <v>85</v>
      </c>
      <c r="J23" s="145">
        <v>12</v>
      </c>
      <c r="K23" s="121">
        <v>7</v>
      </c>
      <c r="L23" s="121">
        <v>2</v>
      </c>
      <c r="M23" s="120">
        <v>3</v>
      </c>
      <c r="N23" s="121">
        <v>80</v>
      </c>
      <c r="O23" s="122" t="s">
        <v>2</v>
      </c>
      <c r="P23" s="120">
        <v>64</v>
      </c>
      <c r="Q23" s="123">
        <v>16</v>
      </c>
      <c r="R23" s="124" t="s">
        <v>3</v>
      </c>
    </row>
    <row r="24" spans="1:18" x14ac:dyDescent="0.25">
      <c r="A24" s="103" t="s">
        <v>16</v>
      </c>
      <c r="B24" s="104" t="s">
        <v>2</v>
      </c>
      <c r="C24" s="104" t="s">
        <v>23</v>
      </c>
      <c r="D24" s="115">
        <v>7</v>
      </c>
      <c r="E24" s="116" t="s">
        <v>2</v>
      </c>
      <c r="F24" s="117">
        <v>5</v>
      </c>
      <c r="H24" s="118">
        <v>3</v>
      </c>
      <c r="I24" s="144" t="s">
        <v>33</v>
      </c>
      <c r="J24" s="145">
        <v>12</v>
      </c>
      <c r="K24" s="121">
        <v>7</v>
      </c>
      <c r="L24" s="121">
        <v>1</v>
      </c>
      <c r="M24" s="120">
        <v>4</v>
      </c>
      <c r="N24" s="121">
        <v>78</v>
      </c>
      <c r="O24" s="122" t="s">
        <v>2</v>
      </c>
      <c r="P24" s="120">
        <v>66</v>
      </c>
      <c r="Q24" s="123">
        <v>15</v>
      </c>
      <c r="R24" s="124" t="s">
        <v>3</v>
      </c>
    </row>
    <row r="25" spans="1:18" x14ac:dyDescent="0.25">
      <c r="A25" s="103" t="s">
        <v>8</v>
      </c>
      <c r="B25" s="104" t="s">
        <v>2</v>
      </c>
      <c r="C25" s="104" t="s">
        <v>42</v>
      </c>
      <c r="D25" s="115">
        <v>5</v>
      </c>
      <c r="E25" s="116" t="s">
        <v>2</v>
      </c>
      <c r="F25" s="117">
        <v>7</v>
      </c>
      <c r="H25" s="118">
        <v>4</v>
      </c>
      <c r="I25" s="144" t="s">
        <v>42</v>
      </c>
      <c r="J25" s="145">
        <v>12</v>
      </c>
      <c r="K25" s="121">
        <v>7</v>
      </c>
      <c r="L25" s="121">
        <v>1</v>
      </c>
      <c r="M25" s="120">
        <v>4</v>
      </c>
      <c r="N25" s="121">
        <v>77</v>
      </c>
      <c r="O25" s="122" t="s">
        <v>2</v>
      </c>
      <c r="P25" s="120">
        <v>67</v>
      </c>
      <c r="Q25" s="123">
        <v>15</v>
      </c>
      <c r="R25" s="124" t="s">
        <v>3</v>
      </c>
    </row>
    <row r="26" spans="1:18" x14ac:dyDescent="0.25">
      <c r="A26" s="103" t="s">
        <v>50</v>
      </c>
      <c r="B26" s="104" t="s">
        <v>2</v>
      </c>
      <c r="C26" s="104" t="s">
        <v>34</v>
      </c>
      <c r="D26" s="115">
        <v>7</v>
      </c>
      <c r="E26" s="116" t="s">
        <v>2</v>
      </c>
      <c r="F26" s="117">
        <v>5</v>
      </c>
      <c r="H26" s="118">
        <v>5</v>
      </c>
      <c r="I26" s="144" t="s">
        <v>23</v>
      </c>
      <c r="J26" s="145">
        <v>12</v>
      </c>
      <c r="K26" s="121">
        <v>6</v>
      </c>
      <c r="L26" s="121">
        <v>3</v>
      </c>
      <c r="M26" s="120">
        <v>3</v>
      </c>
      <c r="N26" s="121">
        <v>83</v>
      </c>
      <c r="O26" s="122" t="s">
        <v>2</v>
      </c>
      <c r="P26" s="120">
        <v>61</v>
      </c>
      <c r="Q26" s="123">
        <v>15</v>
      </c>
      <c r="R26" s="124" t="s">
        <v>3</v>
      </c>
    </row>
    <row r="27" spans="1:18" x14ac:dyDescent="0.25">
      <c r="A27" s="103" t="s">
        <v>86</v>
      </c>
      <c r="B27" s="104" t="s">
        <v>2</v>
      </c>
      <c r="C27" s="104" t="s">
        <v>87</v>
      </c>
      <c r="D27" s="115">
        <v>9</v>
      </c>
      <c r="E27" s="116" t="s">
        <v>2</v>
      </c>
      <c r="F27" s="117">
        <v>3</v>
      </c>
      <c r="H27" s="118">
        <v>6</v>
      </c>
      <c r="I27" s="144" t="s">
        <v>86</v>
      </c>
      <c r="J27" s="145">
        <v>12</v>
      </c>
      <c r="K27" s="121">
        <v>6</v>
      </c>
      <c r="L27" s="121">
        <v>2</v>
      </c>
      <c r="M27" s="120">
        <v>4</v>
      </c>
      <c r="N27" s="121">
        <v>75</v>
      </c>
      <c r="O27" s="122" t="s">
        <v>2</v>
      </c>
      <c r="P27" s="120">
        <v>69</v>
      </c>
      <c r="Q27" s="123">
        <v>14</v>
      </c>
      <c r="R27" s="124" t="s">
        <v>3</v>
      </c>
    </row>
    <row r="28" spans="1:18" ht="13.8" thickBot="1" x14ac:dyDescent="0.3">
      <c r="A28" s="126" t="s">
        <v>33</v>
      </c>
      <c r="B28" s="127" t="s">
        <v>2</v>
      </c>
      <c r="C28" s="127" t="s">
        <v>37</v>
      </c>
      <c r="D28" s="189"/>
      <c r="E28" s="190"/>
      <c r="F28" s="191"/>
      <c r="H28" s="118">
        <v>7</v>
      </c>
      <c r="I28" s="144" t="s">
        <v>30</v>
      </c>
      <c r="J28" s="145">
        <v>12</v>
      </c>
      <c r="K28" s="121">
        <v>5</v>
      </c>
      <c r="L28" s="121">
        <v>4</v>
      </c>
      <c r="M28" s="120">
        <v>3</v>
      </c>
      <c r="N28" s="121">
        <v>75</v>
      </c>
      <c r="O28" s="122" t="s">
        <v>2</v>
      </c>
      <c r="P28" s="120">
        <v>69</v>
      </c>
      <c r="Q28" s="123">
        <v>14</v>
      </c>
      <c r="R28" s="124" t="s">
        <v>3</v>
      </c>
    </row>
    <row r="29" spans="1:18" ht="13.8" thickTop="1" x14ac:dyDescent="0.25">
      <c r="A29" s="131"/>
      <c r="B29" s="131"/>
      <c r="C29" s="131"/>
      <c r="D29" s="132"/>
      <c r="E29" s="131"/>
      <c r="F29" s="132"/>
      <c r="H29" s="118">
        <v>8</v>
      </c>
      <c r="I29" s="144" t="s">
        <v>13</v>
      </c>
      <c r="J29" s="145">
        <v>12</v>
      </c>
      <c r="K29" s="121">
        <v>6</v>
      </c>
      <c r="L29" s="121">
        <v>1</v>
      </c>
      <c r="M29" s="120">
        <v>5</v>
      </c>
      <c r="N29" s="121">
        <v>77</v>
      </c>
      <c r="O29" s="122" t="s">
        <v>2</v>
      </c>
      <c r="P29" s="120">
        <v>67</v>
      </c>
      <c r="Q29" s="123">
        <v>13</v>
      </c>
      <c r="R29" s="124" t="s">
        <v>3</v>
      </c>
    </row>
    <row r="30" spans="1:18" x14ac:dyDescent="0.25">
      <c r="A30" s="133"/>
      <c r="B30" s="133"/>
      <c r="C30" s="133"/>
      <c r="D30" s="133"/>
      <c r="E30" s="133"/>
      <c r="F30" s="133"/>
      <c r="H30" s="118">
        <v>9</v>
      </c>
      <c r="I30" s="144" t="s">
        <v>8</v>
      </c>
      <c r="J30" s="145">
        <v>12</v>
      </c>
      <c r="K30" s="121">
        <v>3</v>
      </c>
      <c r="L30" s="121">
        <v>4</v>
      </c>
      <c r="M30" s="120">
        <v>5</v>
      </c>
      <c r="N30" s="121">
        <v>71</v>
      </c>
      <c r="O30" s="122" t="s">
        <v>2</v>
      </c>
      <c r="P30" s="120">
        <v>73</v>
      </c>
      <c r="Q30" s="123">
        <v>10</v>
      </c>
      <c r="R30" s="124" t="s">
        <v>3</v>
      </c>
    </row>
    <row r="31" spans="1:18" x14ac:dyDescent="0.25">
      <c r="A31" s="133"/>
      <c r="B31" s="133"/>
      <c r="C31" s="133"/>
      <c r="D31" s="133"/>
      <c r="E31" s="133"/>
      <c r="F31" s="133"/>
      <c r="H31" s="118">
        <v>10</v>
      </c>
      <c r="I31" s="144" t="s">
        <v>24</v>
      </c>
      <c r="J31" s="145">
        <v>12</v>
      </c>
      <c r="K31" s="121">
        <v>3</v>
      </c>
      <c r="L31" s="121">
        <v>2</v>
      </c>
      <c r="M31" s="120">
        <v>7</v>
      </c>
      <c r="N31" s="121">
        <v>67</v>
      </c>
      <c r="O31" s="122" t="s">
        <v>2</v>
      </c>
      <c r="P31" s="120">
        <v>77</v>
      </c>
      <c r="Q31" s="123">
        <v>8</v>
      </c>
      <c r="R31" s="124" t="s">
        <v>3</v>
      </c>
    </row>
    <row r="32" spans="1:18" x14ac:dyDescent="0.25">
      <c r="A32" s="133"/>
      <c r="B32" s="133"/>
      <c r="C32" s="133"/>
      <c r="D32" s="133"/>
      <c r="E32" s="133"/>
      <c r="F32" s="133"/>
      <c r="H32" s="118">
        <v>11</v>
      </c>
      <c r="I32" s="144" t="s">
        <v>34</v>
      </c>
      <c r="J32" s="145">
        <v>12</v>
      </c>
      <c r="K32" s="121">
        <v>3</v>
      </c>
      <c r="L32" s="121">
        <v>2</v>
      </c>
      <c r="M32" s="120">
        <v>7</v>
      </c>
      <c r="N32" s="121">
        <v>61</v>
      </c>
      <c r="O32" s="122" t="s">
        <v>2</v>
      </c>
      <c r="P32" s="120">
        <v>83</v>
      </c>
      <c r="Q32" s="123">
        <v>8</v>
      </c>
      <c r="R32" s="134" t="s">
        <v>3</v>
      </c>
    </row>
    <row r="33" spans="1:29" x14ac:dyDescent="0.25">
      <c r="A33" s="133"/>
      <c r="B33" s="133"/>
      <c r="C33" s="133"/>
      <c r="D33" s="133"/>
      <c r="E33" s="133"/>
      <c r="F33" s="133"/>
      <c r="H33" s="118">
        <v>12</v>
      </c>
      <c r="I33" s="144" t="s">
        <v>50</v>
      </c>
      <c r="J33" s="145">
        <v>12</v>
      </c>
      <c r="K33" s="121">
        <v>3</v>
      </c>
      <c r="L33" s="121">
        <v>0</v>
      </c>
      <c r="M33" s="120">
        <v>9</v>
      </c>
      <c r="N33" s="121">
        <v>65</v>
      </c>
      <c r="O33" s="122" t="s">
        <v>2</v>
      </c>
      <c r="P33" s="120">
        <v>79</v>
      </c>
      <c r="Q33" s="123">
        <v>6</v>
      </c>
      <c r="R33" s="134" t="s">
        <v>3</v>
      </c>
    </row>
    <row r="34" spans="1:29" ht="13.8" thickBot="1" x14ac:dyDescent="0.3">
      <c r="A34" s="133"/>
      <c r="B34" s="133"/>
      <c r="C34" s="133"/>
      <c r="D34" s="133"/>
      <c r="E34" s="133"/>
      <c r="F34" s="133"/>
      <c r="H34" s="146">
        <v>13</v>
      </c>
      <c r="I34" s="147" t="s">
        <v>87</v>
      </c>
      <c r="J34" s="148">
        <v>12</v>
      </c>
      <c r="K34" s="139">
        <v>0</v>
      </c>
      <c r="L34" s="139">
        <v>1</v>
      </c>
      <c r="M34" s="138">
        <v>11</v>
      </c>
      <c r="N34" s="139">
        <v>33</v>
      </c>
      <c r="O34" s="140" t="s">
        <v>2</v>
      </c>
      <c r="P34" s="138">
        <v>111</v>
      </c>
      <c r="Q34" s="141">
        <v>1</v>
      </c>
      <c r="R34" s="149" t="s">
        <v>3</v>
      </c>
    </row>
    <row r="35" spans="1:29" ht="13.8" thickTop="1" x14ac:dyDescent="0.25">
      <c r="A35" s="133"/>
      <c r="B35" s="133"/>
      <c r="C35" s="133"/>
      <c r="D35" s="133"/>
      <c r="E35" s="133"/>
      <c r="F35" s="133"/>
      <c r="H35" s="122"/>
      <c r="I35" s="136"/>
      <c r="J35" s="121">
        <v>156</v>
      </c>
      <c r="K35" s="121">
        <v>66</v>
      </c>
      <c r="L35" s="121">
        <v>24</v>
      </c>
      <c r="M35" s="121">
        <v>66</v>
      </c>
      <c r="N35" s="121">
        <v>936</v>
      </c>
      <c r="O35" s="121">
        <v>0</v>
      </c>
      <c r="P35" s="121">
        <v>936</v>
      </c>
      <c r="Q35" s="123">
        <v>156</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125</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03" t="s">
        <v>28</v>
      </c>
      <c r="B39" s="104" t="s">
        <v>2</v>
      </c>
      <c r="C39" s="186" t="s">
        <v>22</v>
      </c>
      <c r="D39" s="163">
        <v>4</v>
      </c>
      <c r="E39" s="164" t="s">
        <v>2</v>
      </c>
      <c r="F39" s="165">
        <v>8</v>
      </c>
      <c r="G39" s="178"/>
      <c r="H39" s="108">
        <v>1</v>
      </c>
      <c r="I39" s="166" t="s">
        <v>29</v>
      </c>
      <c r="J39" s="110">
        <v>11</v>
      </c>
      <c r="K39" s="111">
        <v>8</v>
      </c>
      <c r="L39" s="111">
        <v>2</v>
      </c>
      <c r="M39" s="110">
        <v>1</v>
      </c>
      <c r="N39" s="111">
        <v>83</v>
      </c>
      <c r="O39" s="112" t="s">
        <v>2</v>
      </c>
      <c r="P39" s="110">
        <v>49</v>
      </c>
      <c r="Q39" s="113">
        <v>18</v>
      </c>
      <c r="R39" s="114" t="s">
        <v>3</v>
      </c>
    </row>
    <row r="40" spans="1:29" x14ac:dyDescent="0.25">
      <c r="A40" s="162" t="s">
        <v>21</v>
      </c>
      <c r="B40" s="131" t="s">
        <v>2</v>
      </c>
      <c r="C40" s="158" t="s">
        <v>46</v>
      </c>
      <c r="D40" s="167">
        <v>4</v>
      </c>
      <c r="E40" s="131" t="s">
        <v>2</v>
      </c>
      <c r="F40" s="168">
        <v>8</v>
      </c>
      <c r="H40" s="118">
        <v>2</v>
      </c>
      <c r="I40" s="144" t="s">
        <v>9</v>
      </c>
      <c r="J40" s="145">
        <v>11</v>
      </c>
      <c r="K40" s="151">
        <v>7</v>
      </c>
      <c r="L40" s="121">
        <v>2</v>
      </c>
      <c r="M40" s="120">
        <v>2</v>
      </c>
      <c r="N40" s="151">
        <v>82</v>
      </c>
      <c r="O40" s="122" t="s">
        <v>2</v>
      </c>
      <c r="P40" s="120">
        <v>50</v>
      </c>
      <c r="Q40" s="152">
        <v>16</v>
      </c>
      <c r="R40" s="124" t="s">
        <v>3</v>
      </c>
    </row>
    <row r="41" spans="1:29" x14ac:dyDescent="0.25">
      <c r="A41" s="162"/>
      <c r="B41" s="131"/>
      <c r="C41" s="158"/>
      <c r="D41" s="167"/>
      <c r="E41" s="131"/>
      <c r="F41" s="168"/>
      <c r="H41" s="118">
        <v>3</v>
      </c>
      <c r="I41" s="144" t="s">
        <v>36</v>
      </c>
      <c r="J41" s="145">
        <v>11</v>
      </c>
      <c r="K41" s="151">
        <v>6</v>
      </c>
      <c r="L41" s="121">
        <v>4</v>
      </c>
      <c r="M41" s="120">
        <v>1</v>
      </c>
      <c r="N41" s="151">
        <v>76</v>
      </c>
      <c r="O41" s="122" t="s">
        <v>2</v>
      </c>
      <c r="P41" s="120">
        <v>56</v>
      </c>
      <c r="Q41" s="152">
        <v>16</v>
      </c>
      <c r="R41" s="124" t="s">
        <v>3</v>
      </c>
    </row>
    <row r="42" spans="1:29" x14ac:dyDescent="0.25">
      <c r="A42" s="162"/>
      <c r="B42" s="131"/>
      <c r="C42" s="158"/>
      <c r="D42" s="167"/>
      <c r="E42" s="131"/>
      <c r="F42" s="168"/>
      <c r="G42" s="131"/>
      <c r="H42" s="118">
        <v>4</v>
      </c>
      <c r="I42" s="153" t="s">
        <v>22</v>
      </c>
      <c r="J42" s="145">
        <v>11</v>
      </c>
      <c r="K42" s="151">
        <v>7</v>
      </c>
      <c r="L42" s="121">
        <v>0</v>
      </c>
      <c r="M42" s="120">
        <v>4</v>
      </c>
      <c r="N42" s="151">
        <v>71</v>
      </c>
      <c r="O42" s="122" t="s">
        <v>2</v>
      </c>
      <c r="P42" s="120">
        <v>61</v>
      </c>
      <c r="Q42" s="152">
        <v>14</v>
      </c>
      <c r="R42" s="124" t="s">
        <v>3</v>
      </c>
    </row>
    <row r="43" spans="1:29" x14ac:dyDescent="0.25">
      <c r="A43" s="162"/>
      <c r="B43" s="131"/>
      <c r="C43" s="158"/>
      <c r="D43" s="167"/>
      <c r="E43" s="131"/>
      <c r="F43" s="168"/>
      <c r="H43" s="118">
        <v>5</v>
      </c>
      <c r="I43" s="144" t="s">
        <v>63</v>
      </c>
      <c r="J43" s="145">
        <v>11</v>
      </c>
      <c r="K43" s="151">
        <v>5</v>
      </c>
      <c r="L43" s="121">
        <v>4</v>
      </c>
      <c r="M43" s="120">
        <v>2</v>
      </c>
      <c r="N43" s="151">
        <v>73</v>
      </c>
      <c r="O43" s="122" t="s">
        <v>2</v>
      </c>
      <c r="P43" s="120">
        <v>59</v>
      </c>
      <c r="Q43" s="152">
        <v>14</v>
      </c>
      <c r="R43" s="124" t="s">
        <v>3</v>
      </c>
    </row>
    <row r="44" spans="1:29" ht="13.8" thickBot="1" x14ac:dyDescent="0.3">
      <c r="A44" s="169"/>
      <c r="B44" s="170"/>
      <c r="C44" s="171"/>
      <c r="D44" s="172"/>
      <c r="E44" s="170"/>
      <c r="F44" s="173"/>
      <c r="H44" s="118">
        <v>6</v>
      </c>
      <c r="I44" s="153" t="s">
        <v>88</v>
      </c>
      <c r="J44" s="145">
        <v>11</v>
      </c>
      <c r="K44" s="151">
        <v>4</v>
      </c>
      <c r="L44" s="121">
        <v>2</v>
      </c>
      <c r="M44" s="120">
        <v>5</v>
      </c>
      <c r="N44" s="151">
        <v>67</v>
      </c>
      <c r="O44" s="122" t="s">
        <v>2</v>
      </c>
      <c r="P44" s="120">
        <v>65</v>
      </c>
      <c r="Q44" s="152">
        <v>10</v>
      </c>
      <c r="R44" s="124" t="s">
        <v>3</v>
      </c>
    </row>
    <row r="45" spans="1:29" ht="13.8" thickTop="1" x14ac:dyDescent="0.25">
      <c r="A45" s="179"/>
      <c r="B45" s="131"/>
      <c r="C45" s="131"/>
      <c r="D45" s="132"/>
      <c r="E45" s="131"/>
      <c r="F45" s="132"/>
      <c r="H45" s="118">
        <v>7</v>
      </c>
      <c r="I45" s="153" t="s">
        <v>45</v>
      </c>
      <c r="J45" s="145">
        <v>11</v>
      </c>
      <c r="K45" s="151">
        <v>3</v>
      </c>
      <c r="L45" s="121">
        <v>3</v>
      </c>
      <c r="M45" s="120">
        <v>5</v>
      </c>
      <c r="N45" s="151">
        <v>57</v>
      </c>
      <c r="O45" s="122" t="s">
        <v>2</v>
      </c>
      <c r="P45" s="120">
        <v>75</v>
      </c>
      <c r="Q45" s="152">
        <v>9</v>
      </c>
      <c r="R45" s="124" t="s">
        <v>3</v>
      </c>
    </row>
    <row r="46" spans="1:29" x14ac:dyDescent="0.25">
      <c r="A46" s="131"/>
      <c r="B46" s="131"/>
      <c r="C46" s="131"/>
      <c r="D46" s="132"/>
      <c r="E46" s="132"/>
      <c r="F46" s="132"/>
      <c r="H46" s="118">
        <v>8</v>
      </c>
      <c r="I46" s="144" t="s">
        <v>46</v>
      </c>
      <c r="J46" s="145">
        <v>11</v>
      </c>
      <c r="K46" s="151">
        <v>2</v>
      </c>
      <c r="L46" s="121">
        <v>4</v>
      </c>
      <c r="M46" s="120">
        <v>5</v>
      </c>
      <c r="N46" s="151">
        <v>59</v>
      </c>
      <c r="O46" s="122" t="s">
        <v>2</v>
      </c>
      <c r="P46" s="120">
        <v>73</v>
      </c>
      <c r="Q46" s="152">
        <v>8</v>
      </c>
      <c r="R46" s="124" t="s">
        <v>3</v>
      </c>
    </row>
    <row r="47" spans="1:29" x14ac:dyDescent="0.25">
      <c r="A47" s="133"/>
      <c r="B47" s="133"/>
      <c r="C47" s="133"/>
      <c r="D47" s="133"/>
      <c r="E47" s="133"/>
      <c r="F47" s="133"/>
      <c r="H47" s="118">
        <v>9</v>
      </c>
      <c r="I47" s="153" t="s">
        <v>89</v>
      </c>
      <c r="J47" s="145">
        <v>11</v>
      </c>
      <c r="K47" s="151">
        <v>2</v>
      </c>
      <c r="L47" s="121">
        <v>4</v>
      </c>
      <c r="M47" s="120">
        <v>5</v>
      </c>
      <c r="N47" s="151">
        <v>58</v>
      </c>
      <c r="O47" s="122" t="s">
        <v>2</v>
      </c>
      <c r="P47" s="120">
        <v>74</v>
      </c>
      <c r="Q47" s="152">
        <v>8</v>
      </c>
      <c r="R47" s="124" t="s">
        <v>3</v>
      </c>
    </row>
    <row r="48" spans="1:29" x14ac:dyDescent="0.25">
      <c r="A48" s="133"/>
      <c r="B48" s="133"/>
      <c r="C48" s="133"/>
      <c r="D48" s="133"/>
      <c r="E48" s="133"/>
      <c r="F48" s="133"/>
      <c r="H48" s="118">
        <v>10</v>
      </c>
      <c r="I48" s="144" t="s">
        <v>21</v>
      </c>
      <c r="J48" s="145">
        <v>11</v>
      </c>
      <c r="K48" s="151">
        <v>1</v>
      </c>
      <c r="L48" s="121">
        <v>6</v>
      </c>
      <c r="M48" s="120">
        <v>4</v>
      </c>
      <c r="N48" s="151">
        <v>60</v>
      </c>
      <c r="O48" s="122" t="s">
        <v>2</v>
      </c>
      <c r="P48" s="120">
        <v>72</v>
      </c>
      <c r="Q48" s="152">
        <v>8</v>
      </c>
      <c r="R48" s="124" t="s">
        <v>3</v>
      </c>
    </row>
    <row r="49" spans="1:18" x14ac:dyDescent="0.25">
      <c r="A49" s="133"/>
      <c r="B49" s="133"/>
      <c r="C49" s="133"/>
      <c r="D49" s="133"/>
      <c r="E49" s="133"/>
      <c r="F49" s="133"/>
      <c r="H49" s="118">
        <v>11</v>
      </c>
      <c r="I49" s="144" t="s">
        <v>28</v>
      </c>
      <c r="J49" s="145">
        <v>11</v>
      </c>
      <c r="K49" s="151">
        <v>1</v>
      </c>
      <c r="L49" s="121">
        <v>5</v>
      </c>
      <c r="M49" s="120">
        <v>5</v>
      </c>
      <c r="N49" s="151">
        <v>62</v>
      </c>
      <c r="O49" s="122" t="s">
        <v>2</v>
      </c>
      <c r="P49" s="120">
        <v>70</v>
      </c>
      <c r="Q49" s="152">
        <v>7</v>
      </c>
      <c r="R49" s="124" t="s">
        <v>3</v>
      </c>
    </row>
    <row r="50" spans="1:18" ht="13.8" thickBot="1" x14ac:dyDescent="0.3">
      <c r="A50" s="133"/>
      <c r="B50" s="133"/>
      <c r="C50" s="133"/>
      <c r="D50" s="133"/>
      <c r="E50" s="133"/>
      <c r="F50" s="133"/>
      <c r="H50" s="146">
        <v>12</v>
      </c>
      <c r="I50" s="147" t="s">
        <v>44</v>
      </c>
      <c r="J50" s="148">
        <v>11</v>
      </c>
      <c r="K50" s="154">
        <v>1</v>
      </c>
      <c r="L50" s="139">
        <v>2</v>
      </c>
      <c r="M50" s="138">
        <v>8</v>
      </c>
      <c r="N50" s="154">
        <v>44</v>
      </c>
      <c r="O50" s="140" t="s">
        <v>2</v>
      </c>
      <c r="P50" s="138">
        <v>88</v>
      </c>
      <c r="Q50" s="155">
        <v>4</v>
      </c>
      <c r="R50" s="142" t="s">
        <v>3</v>
      </c>
    </row>
    <row r="51" spans="1:18" ht="13.8" thickTop="1" x14ac:dyDescent="0.25">
      <c r="A51" s="133"/>
      <c r="B51" s="133"/>
      <c r="C51" s="133"/>
      <c r="D51" s="133"/>
      <c r="E51" s="133"/>
      <c r="F51" s="133"/>
      <c r="J51" s="156">
        <v>132</v>
      </c>
      <c r="K51" s="156">
        <v>47</v>
      </c>
      <c r="L51" s="156">
        <v>38</v>
      </c>
      <c r="M51" s="156">
        <v>47</v>
      </c>
      <c r="N51" s="156">
        <v>792</v>
      </c>
      <c r="O51" s="156">
        <v>0</v>
      </c>
      <c r="P51" s="156">
        <v>792</v>
      </c>
      <c r="Q51" s="157">
        <v>132</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c r="B54" s="96"/>
      <c r="C54" s="177"/>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c r="B55" s="164"/>
      <c r="C55" s="175"/>
      <c r="D55" s="163"/>
      <c r="E55" s="164"/>
      <c r="F55" s="165"/>
      <c r="H55" s="108">
        <v>1</v>
      </c>
      <c r="I55" s="176" t="s">
        <v>90</v>
      </c>
      <c r="J55" s="110">
        <v>11</v>
      </c>
      <c r="K55" s="111">
        <v>10</v>
      </c>
      <c r="L55" s="111">
        <v>0</v>
      </c>
      <c r="M55" s="110">
        <v>1</v>
      </c>
      <c r="N55" s="111">
        <v>92</v>
      </c>
      <c r="O55" s="112" t="s">
        <v>2</v>
      </c>
      <c r="P55" s="110">
        <v>40</v>
      </c>
      <c r="Q55" s="113">
        <v>20</v>
      </c>
      <c r="R55" s="114" t="s">
        <v>3</v>
      </c>
    </row>
    <row r="56" spans="1:18" x14ac:dyDescent="0.25">
      <c r="A56" s="162"/>
      <c r="B56" s="131"/>
      <c r="C56" s="158"/>
      <c r="D56" s="167"/>
      <c r="E56" s="131"/>
      <c r="F56" s="168"/>
      <c r="H56" s="118">
        <v>2</v>
      </c>
      <c r="I56" s="134" t="s">
        <v>92</v>
      </c>
      <c r="J56" s="120">
        <v>11</v>
      </c>
      <c r="K56" s="121">
        <v>8</v>
      </c>
      <c r="L56" s="121">
        <v>1</v>
      </c>
      <c r="M56" s="120">
        <v>2</v>
      </c>
      <c r="N56" s="121">
        <v>84</v>
      </c>
      <c r="O56" s="121" t="s">
        <v>2</v>
      </c>
      <c r="P56" s="120">
        <v>48</v>
      </c>
      <c r="Q56" s="123">
        <v>17</v>
      </c>
      <c r="R56" s="124" t="s">
        <v>3</v>
      </c>
    </row>
    <row r="57" spans="1:18" x14ac:dyDescent="0.25">
      <c r="A57" s="162"/>
      <c r="B57" s="131"/>
      <c r="C57" s="158"/>
      <c r="D57" s="167"/>
      <c r="E57" s="131"/>
      <c r="F57" s="168"/>
      <c r="H57" s="118">
        <v>3</v>
      </c>
      <c r="I57" s="134" t="s">
        <v>26</v>
      </c>
      <c r="J57" s="120">
        <v>11</v>
      </c>
      <c r="K57" s="121">
        <v>7</v>
      </c>
      <c r="L57" s="121">
        <v>2</v>
      </c>
      <c r="M57" s="120">
        <v>2</v>
      </c>
      <c r="N57" s="121">
        <v>80</v>
      </c>
      <c r="O57" s="121" t="s">
        <v>2</v>
      </c>
      <c r="P57" s="120">
        <v>52</v>
      </c>
      <c r="Q57" s="123">
        <v>16</v>
      </c>
      <c r="R57" s="124" t="s">
        <v>3</v>
      </c>
    </row>
    <row r="58" spans="1:18" x14ac:dyDescent="0.25">
      <c r="A58" s="162"/>
      <c r="B58" s="131"/>
      <c r="C58" s="158"/>
      <c r="D58" s="167"/>
      <c r="E58" s="131"/>
      <c r="F58" s="168"/>
      <c r="H58" s="118">
        <v>4</v>
      </c>
      <c r="I58" s="134" t="s">
        <v>10</v>
      </c>
      <c r="J58" s="120">
        <v>11</v>
      </c>
      <c r="K58" s="121">
        <v>6</v>
      </c>
      <c r="L58" s="121">
        <v>2</v>
      </c>
      <c r="M58" s="120">
        <v>3</v>
      </c>
      <c r="N58" s="121">
        <v>76</v>
      </c>
      <c r="O58" s="121" t="s">
        <v>2</v>
      </c>
      <c r="P58" s="120">
        <v>56</v>
      </c>
      <c r="Q58" s="123">
        <v>14</v>
      </c>
      <c r="R58" s="124" t="s">
        <v>3</v>
      </c>
    </row>
    <row r="59" spans="1:18" x14ac:dyDescent="0.25">
      <c r="A59" s="162"/>
      <c r="B59" s="131"/>
      <c r="C59" s="158"/>
      <c r="D59" s="167"/>
      <c r="E59" s="131"/>
      <c r="F59" s="168"/>
      <c r="H59" s="118">
        <v>5</v>
      </c>
      <c r="I59" s="158" t="s">
        <v>27</v>
      </c>
      <c r="J59" s="120">
        <v>11</v>
      </c>
      <c r="K59" s="121">
        <v>6</v>
      </c>
      <c r="L59" s="121">
        <v>2</v>
      </c>
      <c r="M59" s="120">
        <v>3</v>
      </c>
      <c r="N59" s="121">
        <v>71</v>
      </c>
      <c r="O59" s="121" t="s">
        <v>2</v>
      </c>
      <c r="P59" s="120">
        <v>61</v>
      </c>
      <c r="Q59" s="123">
        <v>14</v>
      </c>
      <c r="R59" s="124" t="s">
        <v>3</v>
      </c>
    </row>
    <row r="60" spans="1:18" ht="13.8" thickBot="1" x14ac:dyDescent="0.3">
      <c r="A60" s="169"/>
      <c r="B60" s="170"/>
      <c r="C60" s="171"/>
      <c r="D60" s="172"/>
      <c r="E60" s="170"/>
      <c r="F60" s="173"/>
      <c r="H60" s="118">
        <v>6</v>
      </c>
      <c r="I60" s="134" t="s">
        <v>7</v>
      </c>
      <c r="J60" s="120">
        <v>11</v>
      </c>
      <c r="K60" s="121">
        <v>6</v>
      </c>
      <c r="L60" s="121">
        <v>1</v>
      </c>
      <c r="M60" s="120">
        <v>4</v>
      </c>
      <c r="N60" s="121">
        <v>71</v>
      </c>
      <c r="O60" s="121" t="s">
        <v>2</v>
      </c>
      <c r="P60" s="120">
        <v>61</v>
      </c>
      <c r="Q60" s="123">
        <v>13</v>
      </c>
      <c r="R60" s="124" t="s">
        <v>3</v>
      </c>
    </row>
    <row r="61" spans="1:18" ht="13.8" thickTop="1" x14ac:dyDescent="0.25">
      <c r="A61" s="131"/>
      <c r="B61" s="131"/>
      <c r="C61" s="131"/>
      <c r="D61" s="132"/>
      <c r="E61" s="131"/>
      <c r="F61" s="132"/>
      <c r="H61" s="118">
        <v>7</v>
      </c>
      <c r="I61" s="134" t="s">
        <v>48</v>
      </c>
      <c r="J61" s="120">
        <v>11</v>
      </c>
      <c r="K61" s="121">
        <v>4</v>
      </c>
      <c r="L61" s="121">
        <v>2</v>
      </c>
      <c r="M61" s="120">
        <v>5</v>
      </c>
      <c r="N61" s="121">
        <v>68</v>
      </c>
      <c r="O61" s="121" t="s">
        <v>2</v>
      </c>
      <c r="P61" s="120">
        <v>64</v>
      </c>
      <c r="Q61" s="123">
        <v>10</v>
      </c>
      <c r="R61" s="124" t="s">
        <v>3</v>
      </c>
    </row>
    <row r="62" spans="1:18" x14ac:dyDescent="0.25">
      <c r="A62" s="133"/>
      <c r="B62" s="133"/>
      <c r="C62" s="133"/>
      <c r="D62" s="133"/>
      <c r="E62" s="133"/>
      <c r="F62" s="133"/>
      <c r="H62" s="118">
        <v>8</v>
      </c>
      <c r="I62" s="158" t="s">
        <v>68</v>
      </c>
      <c r="J62" s="120">
        <v>11</v>
      </c>
      <c r="K62" s="121">
        <v>4</v>
      </c>
      <c r="L62" s="121">
        <v>2</v>
      </c>
      <c r="M62" s="120">
        <v>5</v>
      </c>
      <c r="N62" s="121">
        <v>64</v>
      </c>
      <c r="O62" s="121" t="s">
        <v>2</v>
      </c>
      <c r="P62" s="120">
        <v>68</v>
      </c>
      <c r="Q62" s="123">
        <v>10</v>
      </c>
      <c r="R62" s="124" t="s">
        <v>3</v>
      </c>
    </row>
    <row r="63" spans="1:18" x14ac:dyDescent="0.25">
      <c r="A63" s="133"/>
      <c r="B63" s="133"/>
      <c r="C63" s="133"/>
      <c r="D63" s="133"/>
      <c r="E63" s="133"/>
      <c r="F63" s="133"/>
      <c r="H63" s="118">
        <v>9</v>
      </c>
      <c r="I63" s="134" t="s">
        <v>49</v>
      </c>
      <c r="J63" s="120">
        <v>11</v>
      </c>
      <c r="K63" s="121">
        <v>2</v>
      </c>
      <c r="L63" s="121">
        <v>2</v>
      </c>
      <c r="M63" s="120">
        <v>7</v>
      </c>
      <c r="N63" s="121">
        <v>52</v>
      </c>
      <c r="O63" s="121" t="s">
        <v>2</v>
      </c>
      <c r="P63" s="120">
        <v>80</v>
      </c>
      <c r="Q63" s="123">
        <v>6</v>
      </c>
      <c r="R63" s="124" t="s">
        <v>3</v>
      </c>
    </row>
    <row r="64" spans="1:18" x14ac:dyDescent="0.25">
      <c r="A64" s="93"/>
      <c r="B64" s="133"/>
      <c r="C64" s="133"/>
      <c r="D64" s="133"/>
      <c r="E64" s="133"/>
      <c r="F64" s="133"/>
      <c r="H64" s="118">
        <v>10</v>
      </c>
      <c r="I64" s="134" t="s">
        <v>35</v>
      </c>
      <c r="J64" s="120">
        <v>11</v>
      </c>
      <c r="K64" s="121">
        <v>1</v>
      </c>
      <c r="L64" s="121">
        <v>3</v>
      </c>
      <c r="M64" s="120">
        <v>7</v>
      </c>
      <c r="N64" s="121">
        <v>56</v>
      </c>
      <c r="O64" s="121" t="s">
        <v>2</v>
      </c>
      <c r="P64" s="120">
        <v>76</v>
      </c>
      <c r="Q64" s="123">
        <v>5</v>
      </c>
      <c r="R64" s="124" t="s">
        <v>3</v>
      </c>
    </row>
    <row r="65" spans="1:23" x14ac:dyDescent="0.25">
      <c r="A65" s="133"/>
      <c r="B65" s="133"/>
      <c r="C65" s="133"/>
      <c r="D65" s="133"/>
      <c r="E65" s="133"/>
      <c r="F65" s="133"/>
      <c r="H65" s="118">
        <v>11</v>
      </c>
      <c r="I65" s="134" t="s">
        <v>47</v>
      </c>
      <c r="J65" s="120">
        <v>11</v>
      </c>
      <c r="K65" s="121">
        <v>2</v>
      </c>
      <c r="L65" s="121">
        <v>0</v>
      </c>
      <c r="M65" s="120">
        <v>9</v>
      </c>
      <c r="N65" s="121">
        <v>40</v>
      </c>
      <c r="O65" s="121" t="s">
        <v>2</v>
      </c>
      <c r="P65" s="120">
        <v>92</v>
      </c>
      <c r="Q65" s="123">
        <v>4</v>
      </c>
      <c r="R65" s="124" t="s">
        <v>3</v>
      </c>
    </row>
    <row r="66" spans="1:23" ht="13.8" thickBot="1" x14ac:dyDescent="0.3">
      <c r="A66" s="133"/>
      <c r="B66" s="133"/>
      <c r="C66" s="133"/>
      <c r="D66" s="133"/>
      <c r="E66" s="133"/>
      <c r="F66" s="133"/>
      <c r="H66" s="146">
        <v>12</v>
      </c>
      <c r="I66" s="149" t="s">
        <v>91</v>
      </c>
      <c r="J66" s="138">
        <v>11</v>
      </c>
      <c r="K66" s="139">
        <v>0</v>
      </c>
      <c r="L66" s="139">
        <v>3</v>
      </c>
      <c r="M66" s="138">
        <v>8</v>
      </c>
      <c r="N66" s="139">
        <v>38</v>
      </c>
      <c r="O66" s="139" t="s">
        <v>2</v>
      </c>
      <c r="P66" s="138">
        <v>94</v>
      </c>
      <c r="Q66" s="141">
        <v>3</v>
      </c>
      <c r="R66" s="142" t="s">
        <v>3</v>
      </c>
      <c r="V66" s="136"/>
    </row>
    <row r="67" spans="1:23" ht="13.8" thickTop="1" x14ac:dyDescent="0.25">
      <c r="A67" s="133"/>
      <c r="B67" s="133"/>
      <c r="C67" s="133"/>
      <c r="D67" s="133"/>
      <c r="E67" s="133"/>
      <c r="F67" s="133"/>
      <c r="J67" s="156">
        <v>132</v>
      </c>
      <c r="K67" s="156">
        <v>56</v>
      </c>
      <c r="L67" s="156">
        <v>20</v>
      </c>
      <c r="M67" s="156">
        <v>56</v>
      </c>
      <c r="N67" s="156">
        <v>792</v>
      </c>
      <c r="O67" s="156">
        <v>0</v>
      </c>
      <c r="P67" s="156">
        <v>792</v>
      </c>
      <c r="Q67" s="157">
        <v>132</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15</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42748</v>
      </c>
    </row>
    <row r="4" spans="1:29" ht="14.4" thickTop="1" thickBot="1" x14ac:dyDescent="0.3">
      <c r="A4" s="95" t="s">
        <v>56</v>
      </c>
      <c r="B4" s="96">
        <v>0</v>
      </c>
      <c r="C4" s="177" t="s">
        <v>110</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17</v>
      </c>
      <c r="B5" s="104" t="s">
        <v>2</v>
      </c>
      <c r="C5" s="104" t="s">
        <v>19</v>
      </c>
      <c r="D5" s="105">
        <v>7</v>
      </c>
      <c r="E5" s="106" t="s">
        <v>2</v>
      </c>
      <c r="F5" s="107">
        <v>5</v>
      </c>
      <c r="H5" s="108">
        <v>1</v>
      </c>
      <c r="I5" s="109" t="s">
        <v>19</v>
      </c>
      <c r="J5" s="110">
        <v>13</v>
      </c>
      <c r="K5" s="111">
        <v>11</v>
      </c>
      <c r="L5" s="111">
        <v>1</v>
      </c>
      <c r="M5" s="110">
        <v>1</v>
      </c>
      <c r="N5" s="111">
        <v>104</v>
      </c>
      <c r="O5" s="112" t="s">
        <v>2</v>
      </c>
      <c r="P5" s="110">
        <v>52</v>
      </c>
      <c r="Q5" s="113">
        <v>23</v>
      </c>
      <c r="R5" s="114" t="s">
        <v>3</v>
      </c>
    </row>
    <row r="6" spans="1:29" x14ac:dyDescent="0.25">
      <c r="A6" s="103" t="s">
        <v>12</v>
      </c>
      <c r="B6" s="104" t="s">
        <v>2</v>
      </c>
      <c r="C6" s="104" t="s">
        <v>32</v>
      </c>
      <c r="D6" s="115">
        <v>8</v>
      </c>
      <c r="E6" s="116" t="s">
        <v>2</v>
      </c>
      <c r="F6" s="117">
        <v>4</v>
      </c>
      <c r="H6" s="118">
        <v>2</v>
      </c>
      <c r="I6" s="119" t="s">
        <v>12</v>
      </c>
      <c r="J6" s="120">
        <v>13</v>
      </c>
      <c r="K6" s="121">
        <v>10</v>
      </c>
      <c r="L6" s="121">
        <v>0</v>
      </c>
      <c r="M6" s="120">
        <v>3</v>
      </c>
      <c r="N6" s="121">
        <v>96</v>
      </c>
      <c r="O6" s="122" t="s">
        <v>2</v>
      </c>
      <c r="P6" s="120">
        <v>60</v>
      </c>
      <c r="Q6" s="123">
        <v>20</v>
      </c>
      <c r="R6" s="124" t="s">
        <v>3</v>
      </c>
    </row>
    <row r="7" spans="1:29" x14ac:dyDescent="0.25">
      <c r="A7" s="103" t="s">
        <v>31</v>
      </c>
      <c r="B7" s="104" t="s">
        <v>2</v>
      </c>
      <c r="C7" s="104" t="s">
        <v>18</v>
      </c>
      <c r="D7" s="115">
        <v>4</v>
      </c>
      <c r="E7" s="116" t="s">
        <v>2</v>
      </c>
      <c r="F7" s="117">
        <v>8</v>
      </c>
      <c r="H7" s="118">
        <v>3</v>
      </c>
      <c r="I7" s="119" t="s">
        <v>15</v>
      </c>
      <c r="J7" s="120">
        <v>13</v>
      </c>
      <c r="K7" s="121">
        <v>9</v>
      </c>
      <c r="L7" s="121">
        <v>2</v>
      </c>
      <c r="M7" s="120">
        <v>2</v>
      </c>
      <c r="N7" s="121">
        <v>102</v>
      </c>
      <c r="O7" s="122" t="s">
        <v>2</v>
      </c>
      <c r="P7" s="120">
        <v>54</v>
      </c>
      <c r="Q7" s="123">
        <v>20</v>
      </c>
      <c r="R7" s="124" t="s">
        <v>3</v>
      </c>
    </row>
    <row r="8" spans="1:29" x14ac:dyDescent="0.25">
      <c r="A8" s="103" t="s">
        <v>65</v>
      </c>
      <c r="B8" s="104" t="s">
        <v>2</v>
      </c>
      <c r="C8" s="104" t="s">
        <v>15</v>
      </c>
      <c r="D8" s="115">
        <v>2</v>
      </c>
      <c r="E8" s="116" t="s">
        <v>2</v>
      </c>
      <c r="F8" s="117">
        <v>10</v>
      </c>
      <c r="H8" s="118">
        <v>4</v>
      </c>
      <c r="I8" s="125" t="s">
        <v>32</v>
      </c>
      <c r="J8" s="120">
        <v>13</v>
      </c>
      <c r="K8" s="121">
        <v>8</v>
      </c>
      <c r="L8" s="121">
        <v>1</v>
      </c>
      <c r="M8" s="120">
        <v>4</v>
      </c>
      <c r="N8" s="121">
        <v>81</v>
      </c>
      <c r="O8" s="122" t="s">
        <v>2</v>
      </c>
      <c r="P8" s="120">
        <v>75</v>
      </c>
      <c r="Q8" s="123">
        <v>17</v>
      </c>
      <c r="R8" s="124" t="s">
        <v>3</v>
      </c>
    </row>
    <row r="9" spans="1:29" x14ac:dyDescent="0.25">
      <c r="A9" s="103" t="s">
        <v>11</v>
      </c>
      <c r="B9" s="104" t="s">
        <v>2</v>
      </c>
      <c r="C9" s="104" t="s">
        <v>84</v>
      </c>
      <c r="D9" s="115">
        <v>8</v>
      </c>
      <c r="E9" s="116" t="s">
        <v>2</v>
      </c>
      <c r="F9" s="117">
        <v>4</v>
      </c>
      <c r="H9" s="118">
        <v>5</v>
      </c>
      <c r="I9" s="119" t="s">
        <v>38</v>
      </c>
      <c r="J9" s="120">
        <v>13</v>
      </c>
      <c r="K9" s="121">
        <v>8</v>
      </c>
      <c r="L9" s="121">
        <v>0</v>
      </c>
      <c r="M9" s="120">
        <v>5</v>
      </c>
      <c r="N9" s="121">
        <v>90</v>
      </c>
      <c r="O9" s="122" t="s">
        <v>2</v>
      </c>
      <c r="P9" s="120">
        <v>66</v>
      </c>
      <c r="Q9" s="123">
        <v>16</v>
      </c>
      <c r="R9" s="124" t="s">
        <v>3</v>
      </c>
    </row>
    <row r="10" spans="1:29" x14ac:dyDescent="0.25">
      <c r="A10" s="103" t="s">
        <v>20</v>
      </c>
      <c r="B10" s="104" t="s">
        <v>2</v>
      </c>
      <c r="C10" s="104" t="s">
        <v>38</v>
      </c>
      <c r="D10" s="115">
        <v>5</v>
      </c>
      <c r="E10" s="116" t="s">
        <v>2</v>
      </c>
      <c r="F10" s="117">
        <v>7</v>
      </c>
      <c r="H10" s="118">
        <v>6</v>
      </c>
      <c r="I10" s="119" t="s">
        <v>18</v>
      </c>
      <c r="J10" s="120">
        <v>13</v>
      </c>
      <c r="K10" s="121">
        <v>7</v>
      </c>
      <c r="L10" s="121">
        <v>1</v>
      </c>
      <c r="M10" s="120">
        <v>5</v>
      </c>
      <c r="N10" s="121">
        <v>81</v>
      </c>
      <c r="O10" s="122" t="s">
        <v>2</v>
      </c>
      <c r="P10" s="120">
        <v>75</v>
      </c>
      <c r="Q10" s="123">
        <v>15</v>
      </c>
      <c r="R10" s="124" t="s">
        <v>3</v>
      </c>
    </row>
    <row r="11" spans="1:29" ht="13.8" thickBot="1" x14ac:dyDescent="0.3">
      <c r="A11" s="126" t="s">
        <v>14</v>
      </c>
      <c r="B11" s="127" t="s">
        <v>2</v>
      </c>
      <c r="C11" s="127" t="s">
        <v>37</v>
      </c>
      <c r="D11" s="189"/>
      <c r="E11" s="190"/>
      <c r="F11" s="191"/>
      <c r="H11" s="118">
        <v>7</v>
      </c>
      <c r="I11" s="119" t="s">
        <v>17</v>
      </c>
      <c r="J11" s="120">
        <v>13</v>
      </c>
      <c r="K11" s="121">
        <v>6</v>
      </c>
      <c r="L11" s="121">
        <v>1</v>
      </c>
      <c r="M11" s="120">
        <v>6</v>
      </c>
      <c r="N11" s="121">
        <v>76</v>
      </c>
      <c r="O11" s="122" t="s">
        <v>2</v>
      </c>
      <c r="P11" s="120">
        <v>80</v>
      </c>
      <c r="Q11" s="123">
        <v>13</v>
      </c>
      <c r="R11" s="124" t="s">
        <v>3</v>
      </c>
    </row>
    <row r="12" spans="1:29" ht="13.8" thickTop="1" x14ac:dyDescent="0.25">
      <c r="A12" s="131"/>
      <c r="B12" s="131"/>
      <c r="C12" s="131"/>
      <c r="D12" s="132"/>
      <c r="E12" s="132"/>
      <c r="F12" s="132"/>
      <c r="H12" s="118">
        <v>8</v>
      </c>
      <c r="I12" s="119" t="s">
        <v>11</v>
      </c>
      <c r="J12" s="120">
        <v>13</v>
      </c>
      <c r="K12" s="121">
        <v>4</v>
      </c>
      <c r="L12" s="121">
        <v>5</v>
      </c>
      <c r="M12" s="120">
        <v>4</v>
      </c>
      <c r="N12" s="121">
        <v>78</v>
      </c>
      <c r="O12" s="122" t="s">
        <v>2</v>
      </c>
      <c r="P12" s="120">
        <v>78</v>
      </c>
      <c r="Q12" s="123">
        <v>13</v>
      </c>
      <c r="R12" s="124" t="s">
        <v>3</v>
      </c>
    </row>
    <row r="13" spans="1:29" x14ac:dyDescent="0.25">
      <c r="A13" s="133"/>
      <c r="B13" s="133"/>
      <c r="C13" s="133"/>
      <c r="D13" s="133"/>
      <c r="E13" s="133"/>
      <c r="F13" s="133"/>
      <c r="H13" s="118">
        <v>9</v>
      </c>
      <c r="I13" s="119" t="s">
        <v>84</v>
      </c>
      <c r="J13" s="120">
        <v>13</v>
      </c>
      <c r="K13" s="121">
        <v>5</v>
      </c>
      <c r="L13" s="121">
        <v>1</v>
      </c>
      <c r="M13" s="120">
        <v>7</v>
      </c>
      <c r="N13" s="121">
        <v>78</v>
      </c>
      <c r="O13" s="122" t="s">
        <v>2</v>
      </c>
      <c r="P13" s="120">
        <v>78</v>
      </c>
      <c r="Q13" s="123">
        <v>11</v>
      </c>
      <c r="R13" s="124" t="s">
        <v>3</v>
      </c>
    </row>
    <row r="14" spans="1:29" x14ac:dyDescent="0.25">
      <c r="A14" s="133"/>
      <c r="B14" s="133"/>
      <c r="C14" s="133"/>
      <c r="D14" s="133"/>
      <c r="E14" s="133"/>
      <c r="F14" s="133"/>
      <c r="H14" s="118">
        <v>10</v>
      </c>
      <c r="I14" s="125" t="s">
        <v>14</v>
      </c>
      <c r="J14" s="120">
        <v>12</v>
      </c>
      <c r="K14" s="121">
        <v>4</v>
      </c>
      <c r="L14" s="121">
        <v>1</v>
      </c>
      <c r="M14" s="120">
        <v>7</v>
      </c>
      <c r="N14" s="121">
        <v>62</v>
      </c>
      <c r="O14" s="122" t="s">
        <v>2</v>
      </c>
      <c r="P14" s="120">
        <v>82</v>
      </c>
      <c r="Q14" s="123">
        <v>9</v>
      </c>
      <c r="R14" s="124" t="s">
        <v>3</v>
      </c>
    </row>
    <row r="15" spans="1:29" x14ac:dyDescent="0.25">
      <c r="A15" s="133"/>
      <c r="B15" s="133"/>
      <c r="C15" s="133"/>
      <c r="D15" s="133"/>
      <c r="E15" s="133"/>
      <c r="F15" s="133"/>
      <c r="H15" s="118">
        <v>11</v>
      </c>
      <c r="I15" s="119" t="s">
        <v>20</v>
      </c>
      <c r="J15" s="120">
        <v>13</v>
      </c>
      <c r="K15" s="121">
        <v>2</v>
      </c>
      <c r="L15" s="121">
        <v>2</v>
      </c>
      <c r="M15" s="120">
        <v>9</v>
      </c>
      <c r="N15" s="121">
        <v>58</v>
      </c>
      <c r="O15" s="122" t="s">
        <v>2</v>
      </c>
      <c r="P15" s="120">
        <v>98</v>
      </c>
      <c r="Q15" s="123">
        <v>6</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13</v>
      </c>
      <c r="K16" s="121">
        <v>2</v>
      </c>
      <c r="L16" s="121">
        <v>1</v>
      </c>
      <c r="M16" s="120">
        <v>10</v>
      </c>
      <c r="N16" s="121">
        <v>64</v>
      </c>
      <c r="O16" s="122" t="s">
        <v>2</v>
      </c>
      <c r="P16" s="120">
        <v>92</v>
      </c>
      <c r="Q16" s="123">
        <v>5</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13</v>
      </c>
      <c r="K17" s="139">
        <v>0</v>
      </c>
      <c r="L17" s="139">
        <v>0</v>
      </c>
      <c r="M17" s="138">
        <v>13</v>
      </c>
      <c r="N17" s="139">
        <v>38</v>
      </c>
      <c r="O17" s="140" t="s">
        <v>2</v>
      </c>
      <c r="P17" s="138">
        <v>118</v>
      </c>
      <c r="Q17" s="141">
        <v>0</v>
      </c>
      <c r="R17" s="142" t="s">
        <v>3</v>
      </c>
    </row>
    <row r="18" spans="1:18" ht="13.8" thickTop="1" x14ac:dyDescent="0.25">
      <c r="A18" s="133"/>
      <c r="B18" s="133"/>
      <c r="C18" s="133"/>
      <c r="D18" s="133"/>
      <c r="E18" s="133"/>
      <c r="F18" s="133"/>
      <c r="H18" s="122"/>
      <c r="I18" s="136"/>
      <c r="J18" s="121">
        <v>168</v>
      </c>
      <c r="K18" s="121">
        <v>76</v>
      </c>
      <c r="L18" s="121">
        <v>16</v>
      </c>
      <c r="M18" s="121">
        <v>76</v>
      </c>
      <c r="N18" s="121">
        <v>1008</v>
      </c>
      <c r="O18" s="121">
        <v>0</v>
      </c>
      <c r="P18" s="121">
        <v>1008</v>
      </c>
      <c r="Q18" s="123">
        <v>168</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110</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24</v>
      </c>
      <c r="B22" s="104" t="s">
        <v>2</v>
      </c>
      <c r="C22" s="104" t="s">
        <v>30</v>
      </c>
      <c r="D22" s="105">
        <v>4</v>
      </c>
      <c r="E22" s="106" t="s">
        <v>2</v>
      </c>
      <c r="F22" s="107">
        <v>8</v>
      </c>
      <c r="H22" s="108">
        <v>1</v>
      </c>
      <c r="I22" s="144" t="s">
        <v>16</v>
      </c>
      <c r="J22" s="110">
        <v>13</v>
      </c>
      <c r="K22" s="111">
        <v>11</v>
      </c>
      <c r="L22" s="111">
        <v>1</v>
      </c>
      <c r="M22" s="110">
        <v>1</v>
      </c>
      <c r="N22" s="111">
        <v>101</v>
      </c>
      <c r="O22" s="112" t="s">
        <v>2</v>
      </c>
      <c r="P22" s="110">
        <v>55</v>
      </c>
      <c r="Q22" s="113">
        <v>23</v>
      </c>
      <c r="R22" s="114" t="s">
        <v>3</v>
      </c>
    </row>
    <row r="23" spans="1:18" x14ac:dyDescent="0.25">
      <c r="A23" s="103" t="s">
        <v>42</v>
      </c>
      <c r="B23" s="104" t="s">
        <v>2</v>
      </c>
      <c r="C23" s="104" t="s">
        <v>16</v>
      </c>
      <c r="D23" s="115">
        <v>5</v>
      </c>
      <c r="E23" s="116" t="s">
        <v>2</v>
      </c>
      <c r="F23" s="117">
        <v>7</v>
      </c>
      <c r="H23" s="118">
        <v>2</v>
      </c>
      <c r="I23" s="144" t="s">
        <v>33</v>
      </c>
      <c r="J23" s="145">
        <v>13</v>
      </c>
      <c r="K23" s="121">
        <v>8</v>
      </c>
      <c r="L23" s="121">
        <v>1</v>
      </c>
      <c r="M23" s="120">
        <v>4</v>
      </c>
      <c r="N23" s="121">
        <v>87</v>
      </c>
      <c r="O23" s="122" t="s">
        <v>2</v>
      </c>
      <c r="P23" s="120">
        <v>69</v>
      </c>
      <c r="Q23" s="123">
        <v>17</v>
      </c>
      <c r="R23" s="124" t="s">
        <v>3</v>
      </c>
    </row>
    <row r="24" spans="1:18" x14ac:dyDescent="0.25">
      <c r="A24" s="103" t="s">
        <v>86</v>
      </c>
      <c r="B24" s="104" t="s">
        <v>2</v>
      </c>
      <c r="C24" s="104" t="s">
        <v>50</v>
      </c>
      <c r="D24" s="115">
        <v>6</v>
      </c>
      <c r="E24" s="116" t="s">
        <v>2</v>
      </c>
      <c r="F24" s="117">
        <v>6</v>
      </c>
      <c r="H24" s="118">
        <v>3</v>
      </c>
      <c r="I24" s="144" t="s">
        <v>85</v>
      </c>
      <c r="J24" s="145">
        <v>12</v>
      </c>
      <c r="K24" s="121">
        <v>7</v>
      </c>
      <c r="L24" s="121">
        <v>2</v>
      </c>
      <c r="M24" s="120">
        <v>3</v>
      </c>
      <c r="N24" s="121">
        <v>80</v>
      </c>
      <c r="O24" s="122" t="s">
        <v>2</v>
      </c>
      <c r="P24" s="120">
        <v>64</v>
      </c>
      <c r="Q24" s="123">
        <v>16</v>
      </c>
      <c r="R24" s="124" t="s">
        <v>3</v>
      </c>
    </row>
    <row r="25" spans="1:18" x14ac:dyDescent="0.25">
      <c r="A25" s="103" t="s">
        <v>23</v>
      </c>
      <c r="B25" s="104" t="s">
        <v>2</v>
      </c>
      <c r="C25" s="104" t="s">
        <v>8</v>
      </c>
      <c r="D25" s="115">
        <v>5</v>
      </c>
      <c r="E25" s="116" t="s">
        <v>2</v>
      </c>
      <c r="F25" s="117">
        <v>7</v>
      </c>
      <c r="H25" s="118">
        <v>4</v>
      </c>
      <c r="I25" s="144" t="s">
        <v>30</v>
      </c>
      <c r="J25" s="145">
        <v>13</v>
      </c>
      <c r="K25" s="121">
        <v>6</v>
      </c>
      <c r="L25" s="121">
        <v>4</v>
      </c>
      <c r="M25" s="120">
        <v>3</v>
      </c>
      <c r="N25" s="121">
        <v>83</v>
      </c>
      <c r="O25" s="122" t="s">
        <v>2</v>
      </c>
      <c r="P25" s="120">
        <v>73</v>
      </c>
      <c r="Q25" s="123">
        <v>16</v>
      </c>
      <c r="R25" s="124" t="s">
        <v>3</v>
      </c>
    </row>
    <row r="26" spans="1:18" x14ac:dyDescent="0.25">
      <c r="A26" s="103" t="s">
        <v>13</v>
      </c>
      <c r="B26" s="104" t="s">
        <v>2</v>
      </c>
      <c r="C26" s="104" t="s">
        <v>34</v>
      </c>
      <c r="D26" s="115">
        <v>9</v>
      </c>
      <c r="E26" s="116" t="s">
        <v>2</v>
      </c>
      <c r="F26" s="117">
        <v>3</v>
      </c>
      <c r="G26" s="180"/>
      <c r="H26" s="118">
        <v>5</v>
      </c>
      <c r="I26" s="144" t="s">
        <v>13</v>
      </c>
      <c r="J26" s="145">
        <v>13</v>
      </c>
      <c r="K26" s="121">
        <v>7</v>
      </c>
      <c r="L26" s="121">
        <v>1</v>
      </c>
      <c r="M26" s="120">
        <v>5</v>
      </c>
      <c r="N26" s="121">
        <v>86</v>
      </c>
      <c r="O26" s="122" t="s">
        <v>2</v>
      </c>
      <c r="P26" s="120">
        <v>70</v>
      </c>
      <c r="Q26" s="123">
        <v>15</v>
      </c>
      <c r="R26" s="124" t="s">
        <v>3</v>
      </c>
    </row>
    <row r="27" spans="1:18" x14ac:dyDescent="0.25">
      <c r="A27" s="103" t="s">
        <v>87</v>
      </c>
      <c r="B27" s="104" t="s">
        <v>2</v>
      </c>
      <c r="C27" s="104" t="s">
        <v>33</v>
      </c>
      <c r="D27" s="115">
        <v>3</v>
      </c>
      <c r="E27" s="116" t="s">
        <v>2</v>
      </c>
      <c r="F27" s="117">
        <v>9</v>
      </c>
      <c r="H27" s="118">
        <v>6</v>
      </c>
      <c r="I27" s="144" t="s">
        <v>42</v>
      </c>
      <c r="J27" s="145">
        <v>13</v>
      </c>
      <c r="K27" s="121">
        <v>7</v>
      </c>
      <c r="L27" s="121">
        <v>1</v>
      </c>
      <c r="M27" s="120">
        <v>5</v>
      </c>
      <c r="N27" s="121">
        <v>82</v>
      </c>
      <c r="O27" s="122" t="s">
        <v>2</v>
      </c>
      <c r="P27" s="120">
        <v>74</v>
      </c>
      <c r="Q27" s="123">
        <v>15</v>
      </c>
      <c r="R27" s="124" t="s">
        <v>3</v>
      </c>
    </row>
    <row r="28" spans="1:18" ht="13.8" thickBot="1" x14ac:dyDescent="0.3">
      <c r="A28" s="126" t="s">
        <v>85</v>
      </c>
      <c r="B28" s="127" t="s">
        <v>2</v>
      </c>
      <c r="C28" s="127" t="s">
        <v>37</v>
      </c>
      <c r="D28" s="189"/>
      <c r="E28" s="190"/>
      <c r="F28" s="191"/>
      <c r="H28" s="118">
        <v>7</v>
      </c>
      <c r="I28" s="144" t="s">
        <v>23</v>
      </c>
      <c r="J28" s="145">
        <v>13</v>
      </c>
      <c r="K28" s="121">
        <v>6</v>
      </c>
      <c r="L28" s="121">
        <v>3</v>
      </c>
      <c r="M28" s="120">
        <v>4</v>
      </c>
      <c r="N28" s="121">
        <v>88</v>
      </c>
      <c r="O28" s="122" t="s">
        <v>2</v>
      </c>
      <c r="P28" s="120">
        <v>68</v>
      </c>
      <c r="Q28" s="123">
        <v>15</v>
      </c>
      <c r="R28" s="124" t="s">
        <v>3</v>
      </c>
    </row>
    <row r="29" spans="1:18" ht="13.8" thickTop="1" x14ac:dyDescent="0.25">
      <c r="A29" s="185"/>
      <c r="B29" s="131"/>
      <c r="C29" s="131"/>
      <c r="D29" s="132"/>
      <c r="E29" s="131"/>
      <c r="F29" s="132"/>
      <c r="H29" s="118">
        <v>8</v>
      </c>
      <c r="I29" s="144" t="s">
        <v>86</v>
      </c>
      <c r="J29" s="145">
        <v>13</v>
      </c>
      <c r="K29" s="121">
        <v>6</v>
      </c>
      <c r="L29" s="121">
        <v>3</v>
      </c>
      <c r="M29" s="120">
        <v>4</v>
      </c>
      <c r="N29" s="121">
        <v>81</v>
      </c>
      <c r="O29" s="122" t="s">
        <v>2</v>
      </c>
      <c r="P29" s="120">
        <v>75</v>
      </c>
      <c r="Q29" s="123">
        <v>15</v>
      </c>
      <c r="R29" s="124" t="s">
        <v>3</v>
      </c>
    </row>
    <row r="30" spans="1:18" x14ac:dyDescent="0.25">
      <c r="A30" s="133"/>
      <c r="B30" s="133"/>
      <c r="C30" s="133"/>
      <c r="D30" s="133"/>
      <c r="E30" s="133"/>
      <c r="F30" s="133"/>
      <c r="H30" s="118">
        <v>9</v>
      </c>
      <c r="I30" s="144" t="s">
        <v>8</v>
      </c>
      <c r="J30" s="145">
        <v>13</v>
      </c>
      <c r="K30" s="121">
        <v>4</v>
      </c>
      <c r="L30" s="121">
        <v>4</v>
      </c>
      <c r="M30" s="120">
        <v>5</v>
      </c>
      <c r="N30" s="121">
        <v>78</v>
      </c>
      <c r="O30" s="122" t="s">
        <v>2</v>
      </c>
      <c r="P30" s="120">
        <v>78</v>
      </c>
      <c r="Q30" s="123">
        <v>12</v>
      </c>
      <c r="R30" s="124" t="s">
        <v>3</v>
      </c>
    </row>
    <row r="31" spans="1:18" x14ac:dyDescent="0.25">
      <c r="A31" s="133"/>
      <c r="B31" s="133"/>
      <c r="C31" s="133"/>
      <c r="D31" s="133"/>
      <c r="E31" s="133"/>
      <c r="F31" s="133"/>
      <c r="H31" s="118">
        <v>10</v>
      </c>
      <c r="I31" s="144" t="s">
        <v>24</v>
      </c>
      <c r="J31" s="145">
        <v>13</v>
      </c>
      <c r="K31" s="121">
        <v>3</v>
      </c>
      <c r="L31" s="121">
        <v>2</v>
      </c>
      <c r="M31" s="120">
        <v>8</v>
      </c>
      <c r="N31" s="121">
        <v>71</v>
      </c>
      <c r="O31" s="122" t="s">
        <v>2</v>
      </c>
      <c r="P31" s="120">
        <v>85</v>
      </c>
      <c r="Q31" s="123">
        <v>8</v>
      </c>
      <c r="R31" s="124" t="s">
        <v>3</v>
      </c>
    </row>
    <row r="32" spans="1:18" x14ac:dyDescent="0.25">
      <c r="A32" s="133"/>
      <c r="B32" s="133"/>
      <c r="C32" s="133"/>
      <c r="D32" s="133"/>
      <c r="E32" s="133"/>
      <c r="F32" s="133"/>
      <c r="H32" s="118">
        <v>11</v>
      </c>
      <c r="I32" s="144" t="s">
        <v>34</v>
      </c>
      <c r="J32" s="145">
        <v>13</v>
      </c>
      <c r="K32" s="121">
        <v>3</v>
      </c>
      <c r="L32" s="121">
        <v>2</v>
      </c>
      <c r="M32" s="120">
        <v>8</v>
      </c>
      <c r="N32" s="121">
        <v>64</v>
      </c>
      <c r="O32" s="122" t="s">
        <v>2</v>
      </c>
      <c r="P32" s="120">
        <v>92</v>
      </c>
      <c r="Q32" s="123">
        <v>8</v>
      </c>
      <c r="R32" s="134" t="s">
        <v>3</v>
      </c>
    </row>
    <row r="33" spans="1:29" x14ac:dyDescent="0.25">
      <c r="A33" s="133"/>
      <c r="B33" s="133"/>
      <c r="C33" s="133"/>
      <c r="D33" s="133"/>
      <c r="E33" s="133"/>
      <c r="F33" s="133"/>
      <c r="H33" s="118">
        <v>12</v>
      </c>
      <c r="I33" s="144" t="s">
        <v>50</v>
      </c>
      <c r="J33" s="145">
        <v>13</v>
      </c>
      <c r="K33" s="121">
        <v>3</v>
      </c>
      <c r="L33" s="121">
        <v>1</v>
      </c>
      <c r="M33" s="120">
        <v>9</v>
      </c>
      <c r="N33" s="121">
        <v>71</v>
      </c>
      <c r="O33" s="122" t="s">
        <v>2</v>
      </c>
      <c r="P33" s="120">
        <v>85</v>
      </c>
      <c r="Q33" s="123">
        <v>7</v>
      </c>
      <c r="R33" s="134" t="s">
        <v>3</v>
      </c>
    </row>
    <row r="34" spans="1:29" ht="13.8" thickBot="1" x14ac:dyDescent="0.3">
      <c r="A34" s="133"/>
      <c r="B34" s="133"/>
      <c r="C34" s="133"/>
      <c r="D34" s="133"/>
      <c r="E34" s="133"/>
      <c r="F34" s="133"/>
      <c r="H34" s="146">
        <v>13</v>
      </c>
      <c r="I34" s="147" t="s">
        <v>87</v>
      </c>
      <c r="J34" s="148">
        <v>13</v>
      </c>
      <c r="K34" s="139">
        <v>0</v>
      </c>
      <c r="L34" s="139">
        <v>1</v>
      </c>
      <c r="M34" s="138">
        <v>12</v>
      </c>
      <c r="N34" s="139">
        <v>36</v>
      </c>
      <c r="O34" s="140" t="s">
        <v>2</v>
      </c>
      <c r="P34" s="138">
        <v>120</v>
      </c>
      <c r="Q34" s="141">
        <v>1</v>
      </c>
      <c r="R34" s="149" t="s">
        <v>3</v>
      </c>
    </row>
    <row r="35" spans="1:29" ht="13.8" thickTop="1" x14ac:dyDescent="0.25">
      <c r="A35" s="133"/>
      <c r="B35" s="133"/>
      <c r="C35" s="133"/>
      <c r="D35" s="133"/>
      <c r="E35" s="133"/>
      <c r="F35" s="133"/>
      <c r="H35" s="122"/>
      <c r="I35" s="136"/>
      <c r="J35" s="121">
        <v>168</v>
      </c>
      <c r="K35" s="121">
        <v>71</v>
      </c>
      <c r="L35" s="121">
        <v>26</v>
      </c>
      <c r="M35" s="121">
        <v>71</v>
      </c>
      <c r="N35" s="121">
        <v>1008</v>
      </c>
      <c r="O35" s="121">
        <v>0</v>
      </c>
      <c r="P35" s="121">
        <v>1008</v>
      </c>
      <c r="Q35" s="123">
        <v>168</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33"/>
      <c r="B37" s="133"/>
      <c r="C37" s="133"/>
      <c r="D37" s="133"/>
      <c r="E37" s="133"/>
      <c r="F37" s="133"/>
      <c r="G37" s="99"/>
      <c r="H37" s="122"/>
      <c r="I37" s="136"/>
      <c r="J37" s="121"/>
      <c r="K37" s="121"/>
      <c r="L37" s="121"/>
      <c r="M37" s="121"/>
      <c r="N37" s="121"/>
      <c r="O37" s="121"/>
      <c r="P37" s="121"/>
      <c r="Q37" s="123"/>
      <c r="R37" s="136"/>
    </row>
    <row r="38" spans="1:29" ht="14.4" thickTop="1" thickBot="1" x14ac:dyDescent="0.3">
      <c r="A38" s="95" t="s">
        <v>58</v>
      </c>
      <c r="B38" s="96">
        <v>0</v>
      </c>
      <c r="C38" s="177" t="s">
        <v>108</v>
      </c>
      <c r="D38" s="96"/>
      <c r="E38" s="97"/>
      <c r="F38" s="98"/>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03" t="s">
        <v>36</v>
      </c>
      <c r="B39" s="104" t="s">
        <v>2</v>
      </c>
      <c r="C39" s="104" t="s">
        <v>44</v>
      </c>
      <c r="D39" s="105">
        <v>10</v>
      </c>
      <c r="E39" s="106" t="s">
        <v>2</v>
      </c>
      <c r="F39" s="107">
        <v>2</v>
      </c>
      <c r="H39" s="108">
        <v>1</v>
      </c>
      <c r="I39" s="166" t="s">
        <v>9</v>
      </c>
      <c r="J39" s="110">
        <v>12</v>
      </c>
      <c r="K39" s="111">
        <v>8</v>
      </c>
      <c r="L39" s="111">
        <v>2</v>
      </c>
      <c r="M39" s="110">
        <v>2</v>
      </c>
      <c r="N39" s="111">
        <v>89</v>
      </c>
      <c r="O39" s="112" t="s">
        <v>2</v>
      </c>
      <c r="P39" s="110">
        <v>55</v>
      </c>
      <c r="Q39" s="113">
        <v>18</v>
      </c>
      <c r="R39" s="114" t="s">
        <v>3</v>
      </c>
    </row>
    <row r="40" spans="1:29" x14ac:dyDescent="0.25">
      <c r="A40" s="103" t="s">
        <v>21</v>
      </c>
      <c r="B40" s="104" t="s">
        <v>2</v>
      </c>
      <c r="C40" s="104" t="s">
        <v>88</v>
      </c>
      <c r="D40" s="115">
        <v>6</v>
      </c>
      <c r="E40" s="116" t="s">
        <v>2</v>
      </c>
      <c r="F40" s="117">
        <v>6</v>
      </c>
      <c r="H40" s="118">
        <v>2</v>
      </c>
      <c r="I40" s="144" t="s">
        <v>29</v>
      </c>
      <c r="J40" s="145">
        <v>12</v>
      </c>
      <c r="K40" s="151">
        <v>8</v>
      </c>
      <c r="L40" s="121">
        <v>2</v>
      </c>
      <c r="M40" s="120">
        <v>2</v>
      </c>
      <c r="N40" s="151">
        <v>88</v>
      </c>
      <c r="O40" s="122" t="s">
        <v>2</v>
      </c>
      <c r="P40" s="120">
        <v>56</v>
      </c>
      <c r="Q40" s="152">
        <v>18</v>
      </c>
      <c r="R40" s="124" t="s">
        <v>3</v>
      </c>
    </row>
    <row r="41" spans="1:29" x14ac:dyDescent="0.25">
      <c r="A41" s="103" t="s">
        <v>9</v>
      </c>
      <c r="B41" s="104" t="s">
        <v>2</v>
      </c>
      <c r="C41" s="104" t="s">
        <v>29</v>
      </c>
      <c r="D41" s="115">
        <v>7</v>
      </c>
      <c r="E41" s="116" t="s">
        <v>2</v>
      </c>
      <c r="F41" s="117">
        <v>5</v>
      </c>
      <c r="H41" s="118">
        <v>3</v>
      </c>
      <c r="I41" s="144" t="s">
        <v>36</v>
      </c>
      <c r="J41" s="145">
        <v>12</v>
      </c>
      <c r="K41" s="151">
        <v>7</v>
      </c>
      <c r="L41" s="121">
        <v>4</v>
      </c>
      <c r="M41" s="120">
        <v>1</v>
      </c>
      <c r="N41" s="151">
        <v>86</v>
      </c>
      <c r="O41" s="122" t="s">
        <v>2</v>
      </c>
      <c r="P41" s="120">
        <v>58</v>
      </c>
      <c r="Q41" s="152">
        <v>18</v>
      </c>
      <c r="R41" s="124" t="s">
        <v>3</v>
      </c>
    </row>
    <row r="42" spans="1:29" x14ac:dyDescent="0.25">
      <c r="A42" s="103" t="s">
        <v>22</v>
      </c>
      <c r="B42" s="104" t="s">
        <v>2</v>
      </c>
      <c r="C42" s="104" t="s">
        <v>63</v>
      </c>
      <c r="D42" s="115">
        <v>7</v>
      </c>
      <c r="E42" s="116" t="s">
        <v>2</v>
      </c>
      <c r="F42" s="117">
        <v>5</v>
      </c>
      <c r="G42" s="131"/>
      <c r="H42" s="118">
        <v>4</v>
      </c>
      <c r="I42" s="153" t="s">
        <v>22</v>
      </c>
      <c r="J42" s="145">
        <v>12</v>
      </c>
      <c r="K42" s="151">
        <v>8</v>
      </c>
      <c r="L42" s="121">
        <v>0</v>
      </c>
      <c r="M42" s="120">
        <v>4</v>
      </c>
      <c r="N42" s="151">
        <v>78</v>
      </c>
      <c r="O42" s="122" t="s">
        <v>2</v>
      </c>
      <c r="P42" s="120">
        <v>66</v>
      </c>
      <c r="Q42" s="152">
        <v>16</v>
      </c>
      <c r="R42" s="124" t="s">
        <v>3</v>
      </c>
    </row>
    <row r="43" spans="1:29" x14ac:dyDescent="0.25">
      <c r="A43" s="103" t="s">
        <v>46</v>
      </c>
      <c r="B43" s="104" t="s">
        <v>2</v>
      </c>
      <c r="C43" s="104" t="s">
        <v>89</v>
      </c>
      <c r="D43" s="115">
        <v>8</v>
      </c>
      <c r="E43" s="116" t="s">
        <v>2</v>
      </c>
      <c r="F43" s="117">
        <v>4</v>
      </c>
      <c r="H43" s="118">
        <v>5</v>
      </c>
      <c r="I43" s="144" t="s">
        <v>63</v>
      </c>
      <c r="J43" s="145">
        <v>12</v>
      </c>
      <c r="K43" s="151">
        <v>5</v>
      </c>
      <c r="L43" s="121">
        <v>4</v>
      </c>
      <c r="M43" s="120">
        <v>3</v>
      </c>
      <c r="N43" s="151">
        <v>78</v>
      </c>
      <c r="O43" s="122" t="s">
        <v>2</v>
      </c>
      <c r="P43" s="120">
        <v>66</v>
      </c>
      <c r="Q43" s="152">
        <v>14</v>
      </c>
      <c r="R43" s="124" t="s">
        <v>3</v>
      </c>
    </row>
    <row r="44" spans="1:29" ht="13.8" thickBot="1" x14ac:dyDescent="0.3">
      <c r="A44" s="182" t="s">
        <v>28</v>
      </c>
      <c r="B44" s="127" t="s">
        <v>2</v>
      </c>
      <c r="C44" s="127" t="s">
        <v>45</v>
      </c>
      <c r="D44" s="128">
        <v>4</v>
      </c>
      <c r="E44" s="129" t="s">
        <v>2</v>
      </c>
      <c r="F44" s="130">
        <v>8</v>
      </c>
      <c r="H44" s="118">
        <v>6</v>
      </c>
      <c r="I44" s="153" t="s">
        <v>88</v>
      </c>
      <c r="J44" s="145">
        <v>12</v>
      </c>
      <c r="K44" s="151">
        <v>4</v>
      </c>
      <c r="L44" s="121">
        <v>3</v>
      </c>
      <c r="M44" s="120">
        <v>5</v>
      </c>
      <c r="N44" s="151">
        <v>73</v>
      </c>
      <c r="O44" s="122" t="s">
        <v>2</v>
      </c>
      <c r="P44" s="120">
        <v>71</v>
      </c>
      <c r="Q44" s="152">
        <v>11</v>
      </c>
      <c r="R44" s="124" t="s">
        <v>3</v>
      </c>
    </row>
    <row r="45" spans="1:29" ht="13.8" thickTop="1" x14ac:dyDescent="0.25">
      <c r="A45" s="227"/>
      <c r="B45" s="133"/>
      <c r="C45" s="133"/>
      <c r="D45" s="133"/>
      <c r="E45" s="133"/>
      <c r="F45" s="133"/>
      <c r="H45" s="118">
        <v>7</v>
      </c>
      <c r="I45" s="153" t="s">
        <v>45</v>
      </c>
      <c r="J45" s="145">
        <v>12</v>
      </c>
      <c r="K45" s="151">
        <v>4</v>
      </c>
      <c r="L45" s="121">
        <v>3</v>
      </c>
      <c r="M45" s="120">
        <v>5</v>
      </c>
      <c r="N45" s="151">
        <v>65</v>
      </c>
      <c r="O45" s="122" t="s">
        <v>2</v>
      </c>
      <c r="P45" s="120">
        <v>79</v>
      </c>
      <c r="Q45" s="152">
        <v>11</v>
      </c>
      <c r="R45" s="124" t="s">
        <v>3</v>
      </c>
    </row>
    <row r="46" spans="1:29" x14ac:dyDescent="0.25">
      <c r="A46" s="131"/>
      <c r="B46" s="131"/>
      <c r="C46" s="131"/>
      <c r="D46" s="132"/>
      <c r="E46" s="132"/>
      <c r="F46" s="132"/>
      <c r="H46" s="118">
        <v>8</v>
      </c>
      <c r="I46" s="144" t="s">
        <v>46</v>
      </c>
      <c r="J46" s="145">
        <v>12</v>
      </c>
      <c r="K46" s="151">
        <v>3</v>
      </c>
      <c r="L46" s="121">
        <v>4</v>
      </c>
      <c r="M46" s="120">
        <v>5</v>
      </c>
      <c r="N46" s="151">
        <v>67</v>
      </c>
      <c r="O46" s="122" t="s">
        <v>2</v>
      </c>
      <c r="P46" s="120">
        <v>77</v>
      </c>
      <c r="Q46" s="152">
        <v>10</v>
      </c>
      <c r="R46" s="124" t="s">
        <v>3</v>
      </c>
    </row>
    <row r="47" spans="1:29" x14ac:dyDescent="0.25">
      <c r="A47" s="131"/>
      <c r="B47" s="131"/>
      <c r="C47" s="131"/>
      <c r="D47" s="131"/>
      <c r="E47" s="131"/>
      <c r="F47" s="131"/>
      <c r="H47" s="118">
        <v>9</v>
      </c>
      <c r="I47" s="153" t="s">
        <v>21</v>
      </c>
      <c r="J47" s="145">
        <v>12</v>
      </c>
      <c r="K47" s="151">
        <v>1</v>
      </c>
      <c r="L47" s="121">
        <v>7</v>
      </c>
      <c r="M47" s="120">
        <v>4</v>
      </c>
      <c r="N47" s="151">
        <v>66</v>
      </c>
      <c r="O47" s="122" t="s">
        <v>2</v>
      </c>
      <c r="P47" s="120">
        <v>78</v>
      </c>
      <c r="Q47" s="152">
        <v>9</v>
      </c>
      <c r="R47" s="124" t="s">
        <v>3</v>
      </c>
    </row>
    <row r="48" spans="1:29" x14ac:dyDescent="0.25">
      <c r="A48" s="131"/>
      <c r="B48" s="131"/>
      <c r="C48" s="131"/>
      <c r="D48" s="131"/>
      <c r="E48" s="131"/>
      <c r="F48" s="131"/>
      <c r="H48" s="118">
        <v>10</v>
      </c>
      <c r="I48" s="144" t="s">
        <v>89</v>
      </c>
      <c r="J48" s="145">
        <v>12</v>
      </c>
      <c r="K48" s="151">
        <v>2</v>
      </c>
      <c r="L48" s="121">
        <v>4</v>
      </c>
      <c r="M48" s="120">
        <v>6</v>
      </c>
      <c r="N48" s="151">
        <v>62</v>
      </c>
      <c r="O48" s="122" t="s">
        <v>2</v>
      </c>
      <c r="P48" s="120">
        <v>82</v>
      </c>
      <c r="Q48" s="152">
        <v>8</v>
      </c>
      <c r="R48" s="124" t="s">
        <v>3</v>
      </c>
    </row>
    <row r="49" spans="1:18" x14ac:dyDescent="0.25">
      <c r="A49" s="131"/>
      <c r="B49" s="131"/>
      <c r="C49" s="131"/>
      <c r="D49" s="131"/>
      <c r="E49" s="131"/>
      <c r="F49" s="131"/>
      <c r="H49" s="118">
        <v>11</v>
      </c>
      <c r="I49" s="144" t="s">
        <v>28</v>
      </c>
      <c r="J49" s="145">
        <v>12</v>
      </c>
      <c r="K49" s="151">
        <v>1</v>
      </c>
      <c r="L49" s="121">
        <v>5</v>
      </c>
      <c r="M49" s="120">
        <v>6</v>
      </c>
      <c r="N49" s="151">
        <v>66</v>
      </c>
      <c r="O49" s="122" t="s">
        <v>2</v>
      </c>
      <c r="P49" s="120">
        <v>78</v>
      </c>
      <c r="Q49" s="152">
        <v>7</v>
      </c>
      <c r="R49" s="124" t="s">
        <v>3</v>
      </c>
    </row>
    <row r="50" spans="1:18" ht="13.8" thickBot="1" x14ac:dyDescent="0.3">
      <c r="A50" s="131"/>
      <c r="B50" s="131"/>
      <c r="C50" s="131"/>
      <c r="D50" s="131"/>
      <c r="E50" s="131"/>
      <c r="F50" s="131"/>
      <c r="H50" s="146">
        <v>12</v>
      </c>
      <c r="I50" s="147" t="s">
        <v>44</v>
      </c>
      <c r="J50" s="148">
        <v>12</v>
      </c>
      <c r="K50" s="154">
        <v>1</v>
      </c>
      <c r="L50" s="139">
        <v>2</v>
      </c>
      <c r="M50" s="138">
        <v>9</v>
      </c>
      <c r="N50" s="154">
        <v>46</v>
      </c>
      <c r="O50" s="140" t="s">
        <v>2</v>
      </c>
      <c r="P50" s="138">
        <v>98</v>
      </c>
      <c r="Q50" s="155">
        <v>4</v>
      </c>
      <c r="R50" s="142" t="s">
        <v>3</v>
      </c>
    </row>
    <row r="51" spans="1:18" ht="13.8" thickTop="1" x14ac:dyDescent="0.25">
      <c r="A51" s="131"/>
      <c r="B51" s="131"/>
      <c r="C51" s="131"/>
      <c r="D51" s="131"/>
      <c r="E51" s="131"/>
      <c r="F51" s="131"/>
      <c r="J51" s="156">
        <v>144</v>
      </c>
      <c r="K51" s="156">
        <v>52</v>
      </c>
      <c r="L51" s="156">
        <v>40</v>
      </c>
      <c r="M51" s="156">
        <v>52</v>
      </c>
      <c r="N51" s="156">
        <v>864</v>
      </c>
      <c r="O51" s="156">
        <v>0</v>
      </c>
      <c r="P51" s="156">
        <v>864</v>
      </c>
      <c r="Q51" s="157">
        <v>144</v>
      </c>
    </row>
    <row r="52" spans="1:18" x14ac:dyDescent="0.25">
      <c r="A52" s="131"/>
      <c r="B52" s="131"/>
      <c r="C52" s="131"/>
      <c r="D52" s="131"/>
      <c r="E52" s="131"/>
      <c r="F52" s="131"/>
      <c r="J52" s="156"/>
      <c r="K52" s="156"/>
      <c r="L52" s="156"/>
      <c r="M52" s="156"/>
      <c r="N52" s="156"/>
      <c r="O52" s="156"/>
      <c r="P52" s="156"/>
      <c r="Q52" s="157"/>
    </row>
    <row r="53" spans="1:18" ht="13.8" thickBot="1" x14ac:dyDescent="0.3">
      <c r="A53" s="131"/>
      <c r="B53" s="131"/>
      <c r="C53" s="131"/>
      <c r="D53" s="131"/>
      <c r="E53" s="131"/>
      <c r="F53" s="131"/>
      <c r="G53" s="99"/>
    </row>
    <row r="54" spans="1:18" ht="14.4" thickTop="1" thickBot="1" x14ac:dyDescent="0.3">
      <c r="A54" s="95" t="s">
        <v>59</v>
      </c>
      <c r="B54" s="96">
        <v>0</v>
      </c>
      <c r="C54" s="177" t="s">
        <v>108</v>
      </c>
      <c r="D54" s="96"/>
      <c r="E54" s="97"/>
      <c r="F54" s="98"/>
      <c r="H54" s="100" t="s">
        <v>40</v>
      </c>
      <c r="I54" s="101"/>
      <c r="J54" s="102" t="s">
        <v>77</v>
      </c>
      <c r="K54" s="102" t="s">
        <v>74</v>
      </c>
      <c r="L54" s="102" t="s">
        <v>75</v>
      </c>
      <c r="M54" s="102" t="s">
        <v>76</v>
      </c>
      <c r="N54" s="102" t="s">
        <v>78</v>
      </c>
      <c r="O54" s="102"/>
      <c r="P54" s="102" t="s">
        <v>79</v>
      </c>
      <c r="Q54" s="279" t="s">
        <v>80</v>
      </c>
      <c r="R54" s="280"/>
    </row>
    <row r="55" spans="1:18" ht="13.8" thickTop="1" x14ac:dyDescent="0.25">
      <c r="A55" s="103" t="s">
        <v>27</v>
      </c>
      <c r="B55" s="104" t="s">
        <v>2</v>
      </c>
      <c r="C55" s="104" t="s">
        <v>7</v>
      </c>
      <c r="D55" s="105">
        <v>8</v>
      </c>
      <c r="E55" s="106" t="s">
        <v>2</v>
      </c>
      <c r="F55" s="107">
        <v>4</v>
      </c>
      <c r="G55" s="178"/>
      <c r="H55" s="108">
        <v>1</v>
      </c>
      <c r="I55" s="176" t="s">
        <v>90</v>
      </c>
      <c r="J55" s="110">
        <v>12</v>
      </c>
      <c r="K55" s="111">
        <v>11</v>
      </c>
      <c r="L55" s="111">
        <v>0</v>
      </c>
      <c r="M55" s="110">
        <v>1</v>
      </c>
      <c r="N55" s="111">
        <v>99</v>
      </c>
      <c r="O55" s="112" t="s">
        <v>2</v>
      </c>
      <c r="P55" s="110">
        <v>45</v>
      </c>
      <c r="Q55" s="113">
        <v>22</v>
      </c>
      <c r="R55" s="114" t="s">
        <v>3</v>
      </c>
    </row>
    <row r="56" spans="1:18" x14ac:dyDescent="0.25">
      <c r="A56" s="103" t="s">
        <v>35</v>
      </c>
      <c r="B56" s="104" t="s">
        <v>2</v>
      </c>
      <c r="C56" s="104" t="s">
        <v>90</v>
      </c>
      <c r="D56" s="115">
        <v>5</v>
      </c>
      <c r="E56" s="116" t="s">
        <v>2</v>
      </c>
      <c r="F56" s="117">
        <v>7</v>
      </c>
      <c r="H56" s="118">
        <v>2</v>
      </c>
      <c r="I56" s="134" t="s">
        <v>92</v>
      </c>
      <c r="J56" s="120">
        <v>12</v>
      </c>
      <c r="K56" s="121">
        <v>9</v>
      </c>
      <c r="L56" s="121">
        <v>1</v>
      </c>
      <c r="M56" s="120">
        <v>2</v>
      </c>
      <c r="N56" s="121">
        <v>91</v>
      </c>
      <c r="O56" s="121" t="s">
        <v>2</v>
      </c>
      <c r="P56" s="120">
        <v>53</v>
      </c>
      <c r="Q56" s="123">
        <v>19</v>
      </c>
      <c r="R56" s="124" t="s">
        <v>3</v>
      </c>
    </row>
    <row r="57" spans="1:18" x14ac:dyDescent="0.25">
      <c r="A57" s="103" t="s">
        <v>91</v>
      </c>
      <c r="B57" s="104" t="s">
        <v>2</v>
      </c>
      <c r="C57" s="104" t="s">
        <v>49</v>
      </c>
      <c r="D57" s="115">
        <v>6</v>
      </c>
      <c r="E57" s="116" t="s">
        <v>2</v>
      </c>
      <c r="F57" s="117">
        <v>6</v>
      </c>
      <c r="G57" s="178"/>
      <c r="H57" s="118">
        <v>3</v>
      </c>
      <c r="I57" s="134" t="s">
        <v>26</v>
      </c>
      <c r="J57" s="120">
        <v>12</v>
      </c>
      <c r="K57" s="121">
        <v>8</v>
      </c>
      <c r="L57" s="121">
        <v>2</v>
      </c>
      <c r="M57" s="120">
        <v>2</v>
      </c>
      <c r="N57" s="121">
        <v>87</v>
      </c>
      <c r="O57" s="121" t="s">
        <v>2</v>
      </c>
      <c r="P57" s="120">
        <v>57</v>
      </c>
      <c r="Q57" s="123">
        <v>18</v>
      </c>
      <c r="R57" s="124" t="s">
        <v>3</v>
      </c>
    </row>
    <row r="58" spans="1:18" x14ac:dyDescent="0.25">
      <c r="A58" s="103" t="s">
        <v>26</v>
      </c>
      <c r="B58" s="104" t="s">
        <v>2</v>
      </c>
      <c r="C58" s="104" t="s">
        <v>10</v>
      </c>
      <c r="D58" s="115">
        <v>7</v>
      </c>
      <c r="E58" s="116" t="s">
        <v>2</v>
      </c>
      <c r="F58" s="117">
        <v>5</v>
      </c>
      <c r="H58" s="118">
        <v>4</v>
      </c>
      <c r="I58" s="134" t="s">
        <v>27</v>
      </c>
      <c r="J58" s="120">
        <v>12</v>
      </c>
      <c r="K58" s="121">
        <v>7</v>
      </c>
      <c r="L58" s="121">
        <v>2</v>
      </c>
      <c r="M58" s="120">
        <v>3</v>
      </c>
      <c r="N58" s="121">
        <v>79</v>
      </c>
      <c r="O58" s="121" t="s">
        <v>2</v>
      </c>
      <c r="P58" s="120">
        <v>65</v>
      </c>
      <c r="Q58" s="123">
        <v>16</v>
      </c>
      <c r="R58" s="124" t="s">
        <v>3</v>
      </c>
    </row>
    <row r="59" spans="1:18" x14ac:dyDescent="0.25">
      <c r="A59" s="103" t="s">
        <v>92</v>
      </c>
      <c r="B59" s="104" t="s">
        <v>2</v>
      </c>
      <c r="C59" s="104" t="s">
        <v>48</v>
      </c>
      <c r="D59" s="115">
        <v>7</v>
      </c>
      <c r="E59" s="116" t="s">
        <v>2</v>
      </c>
      <c r="F59" s="117">
        <v>5</v>
      </c>
      <c r="H59" s="118">
        <v>5</v>
      </c>
      <c r="I59" s="158" t="s">
        <v>10</v>
      </c>
      <c r="J59" s="120">
        <v>12</v>
      </c>
      <c r="K59" s="121">
        <v>6</v>
      </c>
      <c r="L59" s="121">
        <v>2</v>
      </c>
      <c r="M59" s="120">
        <v>4</v>
      </c>
      <c r="N59" s="121">
        <v>81</v>
      </c>
      <c r="O59" s="121" t="s">
        <v>2</v>
      </c>
      <c r="P59" s="120">
        <v>63</v>
      </c>
      <c r="Q59" s="123">
        <v>14</v>
      </c>
      <c r="R59" s="124" t="s">
        <v>3</v>
      </c>
    </row>
    <row r="60" spans="1:18" ht="13.8" thickBot="1" x14ac:dyDescent="0.3">
      <c r="A60" s="182" t="s">
        <v>68</v>
      </c>
      <c r="B60" s="127" t="s">
        <v>2</v>
      </c>
      <c r="C60" s="127" t="s">
        <v>47</v>
      </c>
      <c r="D60" s="128">
        <v>8</v>
      </c>
      <c r="E60" s="129" t="s">
        <v>2</v>
      </c>
      <c r="F60" s="130">
        <v>4</v>
      </c>
      <c r="G60" s="180"/>
      <c r="H60" s="118">
        <v>6</v>
      </c>
      <c r="I60" s="134" t="s">
        <v>7</v>
      </c>
      <c r="J60" s="120">
        <v>12</v>
      </c>
      <c r="K60" s="121">
        <v>6</v>
      </c>
      <c r="L60" s="121">
        <v>1</v>
      </c>
      <c r="M60" s="120">
        <v>5</v>
      </c>
      <c r="N60" s="121">
        <v>75</v>
      </c>
      <c r="O60" s="121" t="s">
        <v>2</v>
      </c>
      <c r="P60" s="120">
        <v>69</v>
      </c>
      <c r="Q60" s="123">
        <v>13</v>
      </c>
      <c r="R60" s="124" t="s">
        <v>3</v>
      </c>
    </row>
    <row r="61" spans="1:18" ht="13.8" thickTop="1" x14ac:dyDescent="0.25">
      <c r="A61" s="185"/>
      <c r="B61" s="133"/>
      <c r="C61" s="133"/>
      <c r="D61" s="133"/>
      <c r="E61" s="133"/>
      <c r="F61" s="133"/>
      <c r="H61" s="118">
        <v>7</v>
      </c>
      <c r="I61" s="134" t="s">
        <v>68</v>
      </c>
      <c r="J61" s="120">
        <v>12</v>
      </c>
      <c r="K61" s="121">
        <v>5</v>
      </c>
      <c r="L61" s="121">
        <v>2</v>
      </c>
      <c r="M61" s="120">
        <v>5</v>
      </c>
      <c r="N61" s="121">
        <v>72</v>
      </c>
      <c r="O61" s="121" t="s">
        <v>2</v>
      </c>
      <c r="P61" s="120">
        <v>72</v>
      </c>
      <c r="Q61" s="123">
        <v>12</v>
      </c>
      <c r="R61" s="124" t="s">
        <v>3</v>
      </c>
    </row>
    <row r="62" spans="1:18" x14ac:dyDescent="0.25">
      <c r="B62" s="133"/>
      <c r="C62" s="133"/>
      <c r="D62" s="133"/>
      <c r="E62" s="133"/>
      <c r="F62" s="133"/>
      <c r="H62" s="118">
        <v>8</v>
      </c>
      <c r="I62" s="158" t="s">
        <v>48</v>
      </c>
      <c r="J62" s="120">
        <v>12</v>
      </c>
      <c r="K62" s="121">
        <v>4</v>
      </c>
      <c r="L62" s="121">
        <v>2</v>
      </c>
      <c r="M62" s="120">
        <v>6</v>
      </c>
      <c r="N62" s="121">
        <v>73</v>
      </c>
      <c r="O62" s="121" t="s">
        <v>2</v>
      </c>
      <c r="P62" s="120">
        <v>71</v>
      </c>
      <c r="Q62" s="123">
        <v>10</v>
      </c>
      <c r="R62" s="124" t="s">
        <v>3</v>
      </c>
    </row>
    <row r="63" spans="1:18" x14ac:dyDescent="0.25">
      <c r="A63" s="93"/>
      <c r="B63" s="133"/>
      <c r="C63" s="133"/>
      <c r="D63" s="133"/>
      <c r="E63" s="133"/>
      <c r="F63" s="133"/>
      <c r="H63" s="118">
        <v>9</v>
      </c>
      <c r="I63" s="134" t="s">
        <v>49</v>
      </c>
      <c r="J63" s="120">
        <v>12</v>
      </c>
      <c r="K63" s="121">
        <v>2</v>
      </c>
      <c r="L63" s="121">
        <v>3</v>
      </c>
      <c r="M63" s="120">
        <v>7</v>
      </c>
      <c r="N63" s="121">
        <v>58</v>
      </c>
      <c r="O63" s="121" t="s">
        <v>2</v>
      </c>
      <c r="P63" s="120">
        <v>86</v>
      </c>
      <c r="Q63" s="123">
        <v>7</v>
      </c>
      <c r="R63" s="124" t="s">
        <v>3</v>
      </c>
    </row>
    <row r="64" spans="1:18" x14ac:dyDescent="0.25">
      <c r="A64" s="93"/>
      <c r="B64" s="133"/>
      <c r="C64" s="133"/>
      <c r="D64" s="133"/>
      <c r="E64" s="133"/>
      <c r="F64" s="133"/>
      <c r="H64" s="118">
        <v>10</v>
      </c>
      <c r="I64" s="134" t="s">
        <v>35</v>
      </c>
      <c r="J64" s="120">
        <v>12</v>
      </c>
      <c r="K64" s="121">
        <v>1</v>
      </c>
      <c r="L64" s="121">
        <v>3</v>
      </c>
      <c r="M64" s="120">
        <v>8</v>
      </c>
      <c r="N64" s="121">
        <v>61</v>
      </c>
      <c r="O64" s="121" t="s">
        <v>2</v>
      </c>
      <c r="P64" s="120">
        <v>83</v>
      </c>
      <c r="Q64" s="123">
        <v>5</v>
      </c>
      <c r="R64" s="124" t="s">
        <v>3</v>
      </c>
    </row>
    <row r="65" spans="1:23" x14ac:dyDescent="0.25">
      <c r="A65" s="133"/>
      <c r="B65" s="133"/>
      <c r="C65" s="133"/>
      <c r="D65" s="133"/>
      <c r="E65" s="133"/>
      <c r="F65" s="133"/>
      <c r="H65" s="118">
        <v>11</v>
      </c>
      <c r="I65" s="134" t="s">
        <v>47</v>
      </c>
      <c r="J65" s="120">
        <v>12</v>
      </c>
      <c r="K65" s="121">
        <v>2</v>
      </c>
      <c r="L65" s="121">
        <v>0</v>
      </c>
      <c r="M65" s="120">
        <v>10</v>
      </c>
      <c r="N65" s="121">
        <v>44</v>
      </c>
      <c r="O65" s="121" t="s">
        <v>2</v>
      </c>
      <c r="P65" s="120">
        <v>100</v>
      </c>
      <c r="Q65" s="123">
        <v>4</v>
      </c>
      <c r="R65" s="124" t="s">
        <v>3</v>
      </c>
    </row>
    <row r="66" spans="1:23" ht="13.8" thickBot="1" x14ac:dyDescent="0.3">
      <c r="A66" s="133"/>
      <c r="B66" s="133"/>
      <c r="C66" s="133"/>
      <c r="D66" s="133"/>
      <c r="E66" s="133"/>
      <c r="F66" s="133"/>
      <c r="H66" s="146">
        <v>12</v>
      </c>
      <c r="I66" s="149" t="s">
        <v>91</v>
      </c>
      <c r="J66" s="138">
        <v>12</v>
      </c>
      <c r="K66" s="139">
        <v>0</v>
      </c>
      <c r="L66" s="139">
        <v>4</v>
      </c>
      <c r="M66" s="138">
        <v>8</v>
      </c>
      <c r="N66" s="139">
        <v>44</v>
      </c>
      <c r="O66" s="139" t="s">
        <v>2</v>
      </c>
      <c r="P66" s="138">
        <v>100</v>
      </c>
      <c r="Q66" s="141">
        <v>4</v>
      </c>
      <c r="R66" s="142" t="s">
        <v>3</v>
      </c>
      <c r="V66" s="136"/>
    </row>
    <row r="67" spans="1:23" ht="13.8" thickTop="1" x14ac:dyDescent="0.25">
      <c r="A67" s="133"/>
      <c r="B67" s="133"/>
      <c r="C67" s="133"/>
      <c r="D67" s="133"/>
      <c r="E67" s="133"/>
      <c r="F67" s="133"/>
      <c r="J67" s="156">
        <v>144</v>
      </c>
      <c r="K67" s="156">
        <v>61</v>
      </c>
      <c r="L67" s="156">
        <v>22</v>
      </c>
      <c r="M67" s="156">
        <v>61</v>
      </c>
      <c r="N67" s="156">
        <v>864</v>
      </c>
      <c r="O67" s="156">
        <v>0</v>
      </c>
      <c r="P67" s="156">
        <v>864</v>
      </c>
      <c r="Q67" s="157">
        <v>144</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16</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42755</v>
      </c>
    </row>
    <row r="4" spans="1:29" ht="14.4" thickTop="1" thickBot="1" x14ac:dyDescent="0.3">
      <c r="A4" s="95" t="s">
        <v>56</v>
      </c>
      <c r="B4" s="96">
        <v>0</v>
      </c>
      <c r="C4" s="177" t="s">
        <v>111</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84</v>
      </c>
      <c r="B5" s="104" t="s">
        <v>2</v>
      </c>
      <c r="C5" s="104" t="s">
        <v>17</v>
      </c>
      <c r="D5" s="105">
        <v>7</v>
      </c>
      <c r="E5" s="106" t="s">
        <v>2</v>
      </c>
      <c r="F5" s="107">
        <v>5</v>
      </c>
      <c r="H5" s="108">
        <v>1</v>
      </c>
      <c r="I5" s="109" t="s">
        <v>19</v>
      </c>
      <c r="J5" s="110">
        <v>13</v>
      </c>
      <c r="K5" s="111">
        <v>11</v>
      </c>
      <c r="L5" s="111">
        <v>1</v>
      </c>
      <c r="M5" s="110">
        <v>1</v>
      </c>
      <c r="N5" s="111">
        <v>104</v>
      </c>
      <c r="O5" s="112" t="s">
        <v>2</v>
      </c>
      <c r="P5" s="110">
        <v>52</v>
      </c>
      <c r="Q5" s="113">
        <v>23</v>
      </c>
      <c r="R5" s="114" t="s">
        <v>3</v>
      </c>
    </row>
    <row r="6" spans="1:29" x14ac:dyDescent="0.25">
      <c r="A6" s="103" t="s">
        <v>18</v>
      </c>
      <c r="B6" s="104" t="s">
        <v>2</v>
      </c>
      <c r="C6" s="104" t="s">
        <v>12</v>
      </c>
      <c r="D6" s="115">
        <v>2</v>
      </c>
      <c r="E6" s="116" t="s">
        <v>2</v>
      </c>
      <c r="F6" s="117">
        <v>10</v>
      </c>
      <c r="H6" s="118">
        <v>2</v>
      </c>
      <c r="I6" s="119" t="s">
        <v>12</v>
      </c>
      <c r="J6" s="120">
        <v>14</v>
      </c>
      <c r="K6" s="121">
        <v>11</v>
      </c>
      <c r="L6" s="121">
        <v>0</v>
      </c>
      <c r="M6" s="120">
        <v>3</v>
      </c>
      <c r="N6" s="121">
        <v>106</v>
      </c>
      <c r="O6" s="122" t="s">
        <v>2</v>
      </c>
      <c r="P6" s="120">
        <v>62</v>
      </c>
      <c r="Q6" s="123">
        <v>22</v>
      </c>
      <c r="R6" s="124" t="s">
        <v>3</v>
      </c>
    </row>
    <row r="7" spans="1:29" x14ac:dyDescent="0.25">
      <c r="A7" s="103" t="s">
        <v>15</v>
      </c>
      <c r="B7" s="104" t="s">
        <v>2</v>
      </c>
      <c r="C7" s="104" t="s">
        <v>31</v>
      </c>
      <c r="D7" s="115">
        <v>9</v>
      </c>
      <c r="E7" s="116" t="s">
        <v>2</v>
      </c>
      <c r="F7" s="117">
        <v>3</v>
      </c>
      <c r="H7" s="118">
        <v>3</v>
      </c>
      <c r="I7" s="119" t="s">
        <v>15</v>
      </c>
      <c r="J7" s="120">
        <v>14</v>
      </c>
      <c r="K7" s="121">
        <v>10</v>
      </c>
      <c r="L7" s="121">
        <v>2</v>
      </c>
      <c r="M7" s="120">
        <v>2</v>
      </c>
      <c r="N7" s="121">
        <v>111</v>
      </c>
      <c r="O7" s="122" t="s">
        <v>2</v>
      </c>
      <c r="P7" s="120">
        <v>57</v>
      </c>
      <c r="Q7" s="123">
        <v>22</v>
      </c>
      <c r="R7" s="124" t="s">
        <v>3</v>
      </c>
    </row>
    <row r="8" spans="1:29" x14ac:dyDescent="0.25">
      <c r="A8" s="103" t="s">
        <v>32</v>
      </c>
      <c r="B8" s="104" t="s">
        <v>2</v>
      </c>
      <c r="C8" s="104" t="s">
        <v>65</v>
      </c>
      <c r="D8" s="115">
        <v>8</v>
      </c>
      <c r="E8" s="116" t="s">
        <v>2</v>
      </c>
      <c r="F8" s="117">
        <v>4</v>
      </c>
      <c r="H8" s="118">
        <v>4</v>
      </c>
      <c r="I8" s="125" t="s">
        <v>32</v>
      </c>
      <c r="J8" s="120">
        <v>14</v>
      </c>
      <c r="K8" s="121">
        <v>9</v>
      </c>
      <c r="L8" s="121">
        <v>1</v>
      </c>
      <c r="M8" s="120">
        <v>4</v>
      </c>
      <c r="N8" s="121">
        <v>89</v>
      </c>
      <c r="O8" s="122" t="s">
        <v>2</v>
      </c>
      <c r="P8" s="120">
        <v>79</v>
      </c>
      <c r="Q8" s="123">
        <v>19</v>
      </c>
      <c r="R8" s="124" t="s">
        <v>3</v>
      </c>
    </row>
    <row r="9" spans="1:29" x14ac:dyDescent="0.25">
      <c r="A9" s="103" t="s">
        <v>38</v>
      </c>
      <c r="B9" s="104" t="s">
        <v>2</v>
      </c>
      <c r="C9" s="104" t="s">
        <v>11</v>
      </c>
      <c r="D9" s="115">
        <v>10</v>
      </c>
      <c r="E9" s="116" t="s">
        <v>2</v>
      </c>
      <c r="F9" s="117">
        <v>2</v>
      </c>
      <c r="H9" s="118">
        <v>5</v>
      </c>
      <c r="I9" s="119" t="s">
        <v>38</v>
      </c>
      <c r="J9" s="120">
        <v>14</v>
      </c>
      <c r="K9" s="121">
        <v>9</v>
      </c>
      <c r="L9" s="121">
        <v>0</v>
      </c>
      <c r="M9" s="120">
        <v>5</v>
      </c>
      <c r="N9" s="121">
        <v>100</v>
      </c>
      <c r="O9" s="122" t="s">
        <v>2</v>
      </c>
      <c r="P9" s="120">
        <v>68</v>
      </c>
      <c r="Q9" s="123">
        <v>18</v>
      </c>
      <c r="R9" s="124" t="s">
        <v>3</v>
      </c>
    </row>
    <row r="10" spans="1:29" x14ac:dyDescent="0.25">
      <c r="A10" s="103" t="s">
        <v>14</v>
      </c>
      <c r="B10" s="104" t="s">
        <v>2</v>
      </c>
      <c r="C10" s="104" t="s">
        <v>20</v>
      </c>
      <c r="D10" s="115">
        <v>6</v>
      </c>
      <c r="E10" s="116" t="s">
        <v>2</v>
      </c>
      <c r="F10" s="117">
        <v>6</v>
      </c>
      <c r="H10" s="118">
        <v>6</v>
      </c>
      <c r="I10" s="119" t="s">
        <v>18</v>
      </c>
      <c r="J10" s="120">
        <v>14</v>
      </c>
      <c r="K10" s="121">
        <v>7</v>
      </c>
      <c r="L10" s="121">
        <v>1</v>
      </c>
      <c r="M10" s="120">
        <v>6</v>
      </c>
      <c r="N10" s="121">
        <v>83</v>
      </c>
      <c r="O10" s="122" t="s">
        <v>2</v>
      </c>
      <c r="P10" s="120">
        <v>85</v>
      </c>
      <c r="Q10" s="123">
        <v>15</v>
      </c>
      <c r="R10" s="124" t="s">
        <v>3</v>
      </c>
    </row>
    <row r="11" spans="1:29" ht="13.8" thickBot="1" x14ac:dyDescent="0.3">
      <c r="A11" s="126" t="s">
        <v>19</v>
      </c>
      <c r="B11" s="127" t="s">
        <v>2</v>
      </c>
      <c r="C11" s="127" t="s">
        <v>37</v>
      </c>
      <c r="D11" s="189"/>
      <c r="E11" s="190"/>
      <c r="F11" s="191"/>
      <c r="H11" s="118">
        <v>7</v>
      </c>
      <c r="I11" s="119" t="s">
        <v>84</v>
      </c>
      <c r="J11" s="120">
        <v>14</v>
      </c>
      <c r="K11" s="121">
        <v>6</v>
      </c>
      <c r="L11" s="121">
        <v>1</v>
      </c>
      <c r="M11" s="120">
        <v>7</v>
      </c>
      <c r="N11" s="121">
        <v>85</v>
      </c>
      <c r="O11" s="122" t="s">
        <v>2</v>
      </c>
      <c r="P11" s="120">
        <v>83</v>
      </c>
      <c r="Q11" s="123">
        <v>13</v>
      </c>
      <c r="R11" s="124" t="s">
        <v>3</v>
      </c>
    </row>
    <row r="12" spans="1:29" ht="13.8" thickTop="1" x14ac:dyDescent="0.25">
      <c r="A12" s="131"/>
      <c r="B12" s="131"/>
      <c r="C12" s="131"/>
      <c r="D12" s="132"/>
      <c r="E12" s="132"/>
      <c r="F12" s="132"/>
      <c r="H12" s="118">
        <v>8</v>
      </c>
      <c r="I12" s="119" t="s">
        <v>17</v>
      </c>
      <c r="J12" s="120">
        <v>14</v>
      </c>
      <c r="K12" s="121">
        <v>6</v>
      </c>
      <c r="L12" s="121">
        <v>1</v>
      </c>
      <c r="M12" s="120">
        <v>7</v>
      </c>
      <c r="N12" s="121">
        <v>81</v>
      </c>
      <c r="O12" s="122" t="s">
        <v>2</v>
      </c>
      <c r="P12" s="120">
        <v>87</v>
      </c>
      <c r="Q12" s="123">
        <v>13</v>
      </c>
      <c r="R12" s="124" t="s">
        <v>3</v>
      </c>
    </row>
    <row r="13" spans="1:29" x14ac:dyDescent="0.25">
      <c r="A13" s="133"/>
      <c r="B13" s="133"/>
      <c r="C13" s="133"/>
      <c r="D13" s="133"/>
      <c r="E13" s="133"/>
      <c r="F13" s="133"/>
      <c r="H13" s="118">
        <v>9</v>
      </c>
      <c r="I13" s="119" t="s">
        <v>11</v>
      </c>
      <c r="J13" s="120">
        <v>14</v>
      </c>
      <c r="K13" s="121">
        <v>4</v>
      </c>
      <c r="L13" s="121">
        <v>5</v>
      </c>
      <c r="M13" s="120">
        <v>5</v>
      </c>
      <c r="N13" s="121">
        <v>80</v>
      </c>
      <c r="O13" s="122" t="s">
        <v>2</v>
      </c>
      <c r="P13" s="120">
        <v>88</v>
      </c>
      <c r="Q13" s="123">
        <v>13</v>
      </c>
      <c r="R13" s="124" t="s">
        <v>3</v>
      </c>
    </row>
    <row r="14" spans="1:29" x14ac:dyDescent="0.25">
      <c r="A14" s="133"/>
      <c r="B14" s="133"/>
      <c r="C14" s="133"/>
      <c r="D14" s="133"/>
      <c r="E14" s="133"/>
      <c r="F14" s="133"/>
      <c r="H14" s="118">
        <v>10</v>
      </c>
      <c r="I14" s="125" t="s">
        <v>14</v>
      </c>
      <c r="J14" s="120">
        <v>13</v>
      </c>
      <c r="K14" s="121">
        <v>4</v>
      </c>
      <c r="L14" s="121">
        <v>2</v>
      </c>
      <c r="M14" s="120">
        <v>7</v>
      </c>
      <c r="N14" s="121">
        <v>68</v>
      </c>
      <c r="O14" s="122" t="s">
        <v>2</v>
      </c>
      <c r="P14" s="120">
        <v>88</v>
      </c>
      <c r="Q14" s="123">
        <v>10</v>
      </c>
      <c r="R14" s="124" t="s">
        <v>3</v>
      </c>
    </row>
    <row r="15" spans="1:29" x14ac:dyDescent="0.25">
      <c r="A15" s="133"/>
      <c r="B15" s="133"/>
      <c r="C15" s="133"/>
      <c r="D15" s="133"/>
      <c r="E15" s="133"/>
      <c r="F15" s="133"/>
      <c r="H15" s="118">
        <v>11</v>
      </c>
      <c r="I15" s="119" t="s">
        <v>20</v>
      </c>
      <c r="J15" s="120">
        <v>14</v>
      </c>
      <c r="K15" s="121">
        <v>2</v>
      </c>
      <c r="L15" s="121">
        <v>3</v>
      </c>
      <c r="M15" s="120">
        <v>9</v>
      </c>
      <c r="N15" s="121">
        <v>64</v>
      </c>
      <c r="O15" s="122" t="s">
        <v>2</v>
      </c>
      <c r="P15" s="120">
        <v>104</v>
      </c>
      <c r="Q15" s="123">
        <v>7</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14</v>
      </c>
      <c r="K16" s="121">
        <v>2</v>
      </c>
      <c r="L16" s="121">
        <v>1</v>
      </c>
      <c r="M16" s="120">
        <v>11</v>
      </c>
      <c r="N16" s="121">
        <v>67</v>
      </c>
      <c r="O16" s="122" t="s">
        <v>2</v>
      </c>
      <c r="P16" s="120">
        <v>101</v>
      </c>
      <c r="Q16" s="123">
        <v>5</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14</v>
      </c>
      <c r="K17" s="139">
        <v>0</v>
      </c>
      <c r="L17" s="139">
        <v>0</v>
      </c>
      <c r="M17" s="138">
        <v>14</v>
      </c>
      <c r="N17" s="139">
        <v>42</v>
      </c>
      <c r="O17" s="140" t="s">
        <v>2</v>
      </c>
      <c r="P17" s="138">
        <v>126</v>
      </c>
      <c r="Q17" s="141">
        <v>0</v>
      </c>
      <c r="R17" s="142" t="s">
        <v>3</v>
      </c>
    </row>
    <row r="18" spans="1:18" ht="13.8" thickTop="1" x14ac:dyDescent="0.25">
      <c r="A18" s="133"/>
      <c r="B18" s="133"/>
      <c r="C18" s="133"/>
      <c r="D18" s="133"/>
      <c r="E18" s="133"/>
      <c r="F18" s="133"/>
      <c r="H18" s="122"/>
      <c r="I18" s="136"/>
      <c r="J18" s="121">
        <v>180</v>
      </c>
      <c r="K18" s="121">
        <v>81</v>
      </c>
      <c r="L18" s="121">
        <v>18</v>
      </c>
      <c r="M18" s="121">
        <v>81</v>
      </c>
      <c r="N18" s="121">
        <v>1080</v>
      </c>
      <c r="O18" s="121">
        <v>0</v>
      </c>
      <c r="P18" s="121">
        <v>1080</v>
      </c>
      <c r="Q18" s="123">
        <v>180</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111</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85</v>
      </c>
      <c r="B22" s="104" t="s">
        <v>2</v>
      </c>
      <c r="C22" s="104" t="s">
        <v>24</v>
      </c>
      <c r="D22" s="105">
        <v>6</v>
      </c>
      <c r="E22" s="106" t="s">
        <v>2</v>
      </c>
      <c r="F22" s="107">
        <v>6</v>
      </c>
      <c r="H22" s="108">
        <v>1</v>
      </c>
      <c r="I22" s="144" t="s">
        <v>16</v>
      </c>
      <c r="J22" s="110">
        <v>13</v>
      </c>
      <c r="K22" s="111">
        <v>11</v>
      </c>
      <c r="L22" s="111">
        <v>1</v>
      </c>
      <c r="M22" s="110">
        <v>1</v>
      </c>
      <c r="N22" s="111">
        <v>101</v>
      </c>
      <c r="O22" s="112" t="s">
        <v>2</v>
      </c>
      <c r="P22" s="110">
        <v>55</v>
      </c>
      <c r="Q22" s="113">
        <v>23</v>
      </c>
      <c r="R22" s="114" t="s">
        <v>3</v>
      </c>
    </row>
    <row r="23" spans="1:18" x14ac:dyDescent="0.25">
      <c r="A23" s="103" t="s">
        <v>34</v>
      </c>
      <c r="B23" s="104" t="s">
        <v>2</v>
      </c>
      <c r="C23" s="104" t="s">
        <v>86</v>
      </c>
      <c r="D23" s="115">
        <v>8</v>
      </c>
      <c r="E23" s="116" t="s">
        <v>2</v>
      </c>
      <c r="F23" s="117">
        <v>4</v>
      </c>
      <c r="G23" s="99"/>
      <c r="H23" s="118">
        <v>2</v>
      </c>
      <c r="I23" s="144" t="s">
        <v>33</v>
      </c>
      <c r="J23" s="145">
        <v>14</v>
      </c>
      <c r="K23" s="121">
        <v>8</v>
      </c>
      <c r="L23" s="121">
        <v>2</v>
      </c>
      <c r="M23" s="120">
        <v>4</v>
      </c>
      <c r="N23" s="121">
        <v>93</v>
      </c>
      <c r="O23" s="122" t="s">
        <v>2</v>
      </c>
      <c r="P23" s="120">
        <v>75</v>
      </c>
      <c r="Q23" s="123">
        <v>18</v>
      </c>
      <c r="R23" s="124" t="s">
        <v>3</v>
      </c>
    </row>
    <row r="24" spans="1:18" x14ac:dyDescent="0.25">
      <c r="A24" s="103" t="s">
        <v>50</v>
      </c>
      <c r="B24" s="104" t="s">
        <v>2</v>
      </c>
      <c r="C24" s="104" t="s">
        <v>23</v>
      </c>
      <c r="D24" s="115">
        <v>5</v>
      </c>
      <c r="E24" s="116" t="s">
        <v>2</v>
      </c>
      <c r="F24" s="117">
        <v>7</v>
      </c>
      <c r="H24" s="118">
        <v>3</v>
      </c>
      <c r="I24" s="144" t="s">
        <v>23</v>
      </c>
      <c r="J24" s="145">
        <v>14</v>
      </c>
      <c r="K24" s="121">
        <v>7</v>
      </c>
      <c r="L24" s="121">
        <v>3</v>
      </c>
      <c r="M24" s="120">
        <v>4</v>
      </c>
      <c r="N24" s="121">
        <v>95</v>
      </c>
      <c r="O24" s="122" t="s">
        <v>2</v>
      </c>
      <c r="P24" s="120">
        <v>73</v>
      </c>
      <c r="Q24" s="123">
        <v>17</v>
      </c>
      <c r="R24" s="124" t="s">
        <v>3</v>
      </c>
    </row>
    <row r="25" spans="1:18" x14ac:dyDescent="0.25">
      <c r="A25" s="103" t="s">
        <v>8</v>
      </c>
      <c r="B25" s="104" t="s">
        <v>2</v>
      </c>
      <c r="C25" s="104" t="s">
        <v>87</v>
      </c>
      <c r="D25" s="115">
        <v>11</v>
      </c>
      <c r="E25" s="116" t="s">
        <v>2</v>
      </c>
      <c r="F25" s="117">
        <v>1</v>
      </c>
      <c r="H25" s="118">
        <v>4</v>
      </c>
      <c r="I25" s="144" t="s">
        <v>85</v>
      </c>
      <c r="J25" s="145">
        <v>13</v>
      </c>
      <c r="K25" s="121">
        <v>7</v>
      </c>
      <c r="L25" s="121">
        <v>3</v>
      </c>
      <c r="M25" s="120">
        <v>3</v>
      </c>
      <c r="N25" s="121">
        <v>86</v>
      </c>
      <c r="O25" s="122" t="s">
        <v>2</v>
      </c>
      <c r="P25" s="120">
        <v>70</v>
      </c>
      <c r="Q25" s="123">
        <v>17</v>
      </c>
      <c r="R25" s="124" t="s">
        <v>3</v>
      </c>
    </row>
    <row r="26" spans="1:18" x14ac:dyDescent="0.25">
      <c r="A26" s="103" t="s">
        <v>33</v>
      </c>
      <c r="B26" s="104" t="s">
        <v>2</v>
      </c>
      <c r="C26" s="104" t="s">
        <v>42</v>
      </c>
      <c r="D26" s="115">
        <v>6</v>
      </c>
      <c r="E26" s="116" t="s">
        <v>2</v>
      </c>
      <c r="F26" s="117">
        <v>6</v>
      </c>
      <c r="H26" s="118">
        <v>5</v>
      </c>
      <c r="I26" s="144" t="s">
        <v>30</v>
      </c>
      <c r="J26" s="145">
        <v>14</v>
      </c>
      <c r="K26" s="121">
        <v>6</v>
      </c>
      <c r="L26" s="121">
        <v>5</v>
      </c>
      <c r="M26" s="120">
        <v>3</v>
      </c>
      <c r="N26" s="121">
        <v>89</v>
      </c>
      <c r="O26" s="122" t="s">
        <v>2</v>
      </c>
      <c r="P26" s="120">
        <v>79</v>
      </c>
      <c r="Q26" s="123">
        <v>17</v>
      </c>
      <c r="R26" s="124" t="s">
        <v>3</v>
      </c>
    </row>
    <row r="27" spans="1:18" x14ac:dyDescent="0.25">
      <c r="A27" s="103" t="s">
        <v>30</v>
      </c>
      <c r="B27" s="104" t="s">
        <v>2</v>
      </c>
      <c r="C27" s="104" t="s">
        <v>13</v>
      </c>
      <c r="D27" s="115">
        <v>6</v>
      </c>
      <c r="E27" s="116" t="s">
        <v>2</v>
      </c>
      <c r="F27" s="117">
        <v>6</v>
      </c>
      <c r="H27" s="118">
        <v>6</v>
      </c>
      <c r="I27" s="144" t="s">
        <v>13</v>
      </c>
      <c r="J27" s="145">
        <v>14</v>
      </c>
      <c r="K27" s="121">
        <v>7</v>
      </c>
      <c r="L27" s="121">
        <v>2</v>
      </c>
      <c r="M27" s="120">
        <v>5</v>
      </c>
      <c r="N27" s="121">
        <v>92</v>
      </c>
      <c r="O27" s="122" t="s">
        <v>2</v>
      </c>
      <c r="P27" s="120">
        <v>76</v>
      </c>
      <c r="Q27" s="123">
        <v>16</v>
      </c>
      <c r="R27" s="124" t="s">
        <v>3</v>
      </c>
    </row>
    <row r="28" spans="1:18" ht="13.8" thickBot="1" x14ac:dyDescent="0.3">
      <c r="A28" s="126" t="s">
        <v>16</v>
      </c>
      <c r="B28" s="127" t="s">
        <v>2</v>
      </c>
      <c r="C28" s="127" t="s">
        <v>37</v>
      </c>
      <c r="D28" s="189"/>
      <c r="E28" s="190"/>
      <c r="F28" s="191"/>
      <c r="H28" s="118">
        <v>7</v>
      </c>
      <c r="I28" s="144" t="s">
        <v>42</v>
      </c>
      <c r="J28" s="145">
        <v>14</v>
      </c>
      <c r="K28" s="121">
        <v>7</v>
      </c>
      <c r="L28" s="121">
        <v>2</v>
      </c>
      <c r="M28" s="120">
        <v>5</v>
      </c>
      <c r="N28" s="121">
        <v>88</v>
      </c>
      <c r="O28" s="122" t="s">
        <v>2</v>
      </c>
      <c r="P28" s="120">
        <v>80</v>
      </c>
      <c r="Q28" s="123">
        <v>16</v>
      </c>
      <c r="R28" s="124" t="s">
        <v>3</v>
      </c>
    </row>
    <row r="29" spans="1:18" ht="13.8" thickTop="1" x14ac:dyDescent="0.25">
      <c r="A29" s="179"/>
      <c r="B29" s="131"/>
      <c r="C29" s="131"/>
      <c r="D29" s="132"/>
      <c r="E29" s="131"/>
      <c r="F29" s="132"/>
      <c r="H29" s="118">
        <v>8</v>
      </c>
      <c r="I29" s="144" t="s">
        <v>86</v>
      </c>
      <c r="J29" s="145">
        <v>14</v>
      </c>
      <c r="K29" s="121">
        <v>6</v>
      </c>
      <c r="L29" s="121">
        <v>3</v>
      </c>
      <c r="M29" s="120">
        <v>5</v>
      </c>
      <c r="N29" s="121">
        <v>85</v>
      </c>
      <c r="O29" s="122" t="s">
        <v>2</v>
      </c>
      <c r="P29" s="120">
        <v>83</v>
      </c>
      <c r="Q29" s="123">
        <v>15</v>
      </c>
      <c r="R29" s="124" t="s">
        <v>3</v>
      </c>
    </row>
    <row r="30" spans="1:18" x14ac:dyDescent="0.25">
      <c r="A30" s="133"/>
      <c r="B30" s="133"/>
      <c r="C30" s="133"/>
      <c r="D30" s="133"/>
      <c r="E30" s="133"/>
      <c r="F30" s="133"/>
      <c r="H30" s="118">
        <v>9</v>
      </c>
      <c r="I30" s="144" t="s">
        <v>8</v>
      </c>
      <c r="J30" s="145">
        <v>14</v>
      </c>
      <c r="K30" s="121">
        <v>5</v>
      </c>
      <c r="L30" s="121">
        <v>4</v>
      </c>
      <c r="M30" s="120">
        <v>5</v>
      </c>
      <c r="N30" s="121">
        <v>89</v>
      </c>
      <c r="O30" s="122" t="s">
        <v>2</v>
      </c>
      <c r="P30" s="120">
        <v>79</v>
      </c>
      <c r="Q30" s="123">
        <v>14</v>
      </c>
      <c r="R30" s="124" t="s">
        <v>3</v>
      </c>
    </row>
    <row r="31" spans="1:18" x14ac:dyDescent="0.25">
      <c r="A31" s="133"/>
      <c r="B31" s="133"/>
      <c r="C31" s="133"/>
      <c r="D31" s="133"/>
      <c r="E31" s="133"/>
      <c r="F31" s="133"/>
      <c r="H31" s="118">
        <v>10</v>
      </c>
      <c r="I31" s="144" t="s">
        <v>34</v>
      </c>
      <c r="J31" s="145">
        <v>14</v>
      </c>
      <c r="K31" s="121">
        <v>4</v>
      </c>
      <c r="L31" s="121">
        <v>2</v>
      </c>
      <c r="M31" s="120">
        <v>8</v>
      </c>
      <c r="N31" s="121">
        <v>72</v>
      </c>
      <c r="O31" s="122" t="s">
        <v>2</v>
      </c>
      <c r="P31" s="120">
        <v>96</v>
      </c>
      <c r="Q31" s="123">
        <v>10</v>
      </c>
      <c r="R31" s="124" t="s">
        <v>3</v>
      </c>
    </row>
    <row r="32" spans="1:18" x14ac:dyDescent="0.25">
      <c r="A32" s="133"/>
      <c r="B32" s="133"/>
      <c r="C32" s="133"/>
      <c r="D32" s="133"/>
      <c r="E32" s="133"/>
      <c r="F32" s="133"/>
      <c r="H32" s="118">
        <v>11</v>
      </c>
      <c r="I32" s="144" t="s">
        <v>24</v>
      </c>
      <c r="J32" s="145">
        <v>14</v>
      </c>
      <c r="K32" s="121">
        <v>3</v>
      </c>
      <c r="L32" s="121">
        <v>3</v>
      </c>
      <c r="M32" s="120">
        <v>8</v>
      </c>
      <c r="N32" s="121">
        <v>77</v>
      </c>
      <c r="O32" s="122" t="s">
        <v>2</v>
      </c>
      <c r="P32" s="120">
        <v>91</v>
      </c>
      <c r="Q32" s="123">
        <v>9</v>
      </c>
      <c r="R32" s="134" t="s">
        <v>3</v>
      </c>
    </row>
    <row r="33" spans="1:29" x14ac:dyDescent="0.25">
      <c r="A33" s="133"/>
      <c r="B33" s="133"/>
      <c r="C33" s="133"/>
      <c r="D33" s="133"/>
      <c r="E33" s="133"/>
      <c r="F33" s="133"/>
      <c r="H33" s="118">
        <v>12</v>
      </c>
      <c r="I33" s="144" t="s">
        <v>50</v>
      </c>
      <c r="J33" s="145">
        <v>14</v>
      </c>
      <c r="K33" s="121">
        <v>3</v>
      </c>
      <c r="L33" s="121">
        <v>1</v>
      </c>
      <c r="M33" s="120">
        <v>10</v>
      </c>
      <c r="N33" s="121">
        <v>76</v>
      </c>
      <c r="O33" s="122" t="s">
        <v>2</v>
      </c>
      <c r="P33" s="120">
        <v>92</v>
      </c>
      <c r="Q33" s="123">
        <v>7</v>
      </c>
      <c r="R33" s="134" t="s">
        <v>3</v>
      </c>
    </row>
    <row r="34" spans="1:29" ht="13.8" thickBot="1" x14ac:dyDescent="0.3">
      <c r="A34" s="133"/>
      <c r="B34" s="133"/>
      <c r="C34" s="133"/>
      <c r="D34" s="133"/>
      <c r="E34" s="133"/>
      <c r="F34" s="133"/>
      <c r="H34" s="146">
        <v>13</v>
      </c>
      <c r="I34" s="147" t="s">
        <v>87</v>
      </c>
      <c r="J34" s="148">
        <v>14</v>
      </c>
      <c r="K34" s="139">
        <v>0</v>
      </c>
      <c r="L34" s="139">
        <v>1</v>
      </c>
      <c r="M34" s="138">
        <v>13</v>
      </c>
      <c r="N34" s="139">
        <v>37</v>
      </c>
      <c r="O34" s="140" t="s">
        <v>2</v>
      </c>
      <c r="P34" s="138">
        <v>131</v>
      </c>
      <c r="Q34" s="141">
        <v>1</v>
      </c>
      <c r="R34" s="149" t="s">
        <v>3</v>
      </c>
    </row>
    <row r="35" spans="1:29" ht="13.8" thickTop="1" x14ac:dyDescent="0.25">
      <c r="A35" s="133"/>
      <c r="B35" s="133"/>
      <c r="C35" s="133"/>
      <c r="D35" s="133"/>
      <c r="E35" s="133"/>
      <c r="F35" s="133"/>
      <c r="H35" s="122"/>
      <c r="I35" s="136"/>
      <c r="J35" s="121">
        <v>180</v>
      </c>
      <c r="K35" s="121">
        <v>74</v>
      </c>
      <c r="L35" s="121">
        <v>32</v>
      </c>
      <c r="M35" s="121">
        <v>74</v>
      </c>
      <c r="N35" s="121">
        <v>1080</v>
      </c>
      <c r="O35" s="121">
        <v>0</v>
      </c>
      <c r="P35" s="121">
        <v>1080</v>
      </c>
      <c r="Q35" s="123">
        <v>180</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109</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45</v>
      </c>
      <c r="B39" s="131" t="s">
        <v>2</v>
      </c>
      <c r="C39" s="158" t="s">
        <v>36</v>
      </c>
      <c r="D39" s="163">
        <v>4</v>
      </c>
      <c r="E39" s="164" t="s">
        <v>2</v>
      </c>
      <c r="F39" s="165">
        <v>8</v>
      </c>
      <c r="H39" s="108">
        <v>1</v>
      </c>
      <c r="I39" s="166" t="s">
        <v>9</v>
      </c>
      <c r="J39" s="110">
        <v>13</v>
      </c>
      <c r="K39" s="111">
        <v>9</v>
      </c>
      <c r="L39" s="111">
        <v>2</v>
      </c>
      <c r="M39" s="110">
        <v>2</v>
      </c>
      <c r="N39" s="111">
        <v>98</v>
      </c>
      <c r="O39" s="112" t="s">
        <v>2</v>
      </c>
      <c r="P39" s="110">
        <v>58</v>
      </c>
      <c r="Q39" s="113">
        <v>20</v>
      </c>
      <c r="R39" s="114" t="s">
        <v>3</v>
      </c>
    </row>
    <row r="40" spans="1:29" x14ac:dyDescent="0.25">
      <c r="A40" s="162" t="s">
        <v>63</v>
      </c>
      <c r="B40" s="131" t="s">
        <v>2</v>
      </c>
      <c r="C40" s="158" t="s">
        <v>89</v>
      </c>
      <c r="D40" s="167">
        <v>6</v>
      </c>
      <c r="E40" s="131" t="s">
        <v>2</v>
      </c>
      <c r="F40" s="168">
        <v>6</v>
      </c>
      <c r="H40" s="118">
        <v>2</v>
      </c>
      <c r="I40" s="144" t="s">
        <v>29</v>
      </c>
      <c r="J40" s="145">
        <v>13</v>
      </c>
      <c r="K40" s="151">
        <v>9</v>
      </c>
      <c r="L40" s="121">
        <v>2</v>
      </c>
      <c r="M40" s="120">
        <v>2</v>
      </c>
      <c r="N40" s="151">
        <v>97</v>
      </c>
      <c r="O40" s="122" t="s">
        <v>2</v>
      </c>
      <c r="P40" s="120">
        <v>59</v>
      </c>
      <c r="Q40" s="152">
        <v>20</v>
      </c>
      <c r="R40" s="124" t="s">
        <v>3</v>
      </c>
    </row>
    <row r="41" spans="1:29" x14ac:dyDescent="0.25">
      <c r="A41" s="162" t="s">
        <v>9</v>
      </c>
      <c r="B41" s="131" t="s">
        <v>2</v>
      </c>
      <c r="C41" s="158" t="s">
        <v>22</v>
      </c>
      <c r="D41" s="167">
        <v>9</v>
      </c>
      <c r="E41" s="131" t="s">
        <v>2</v>
      </c>
      <c r="F41" s="168">
        <v>3</v>
      </c>
      <c r="H41" s="118">
        <v>3</v>
      </c>
      <c r="I41" s="144" t="s">
        <v>36</v>
      </c>
      <c r="J41" s="145">
        <v>13</v>
      </c>
      <c r="K41" s="151">
        <v>8</v>
      </c>
      <c r="L41" s="121">
        <v>4</v>
      </c>
      <c r="M41" s="120">
        <v>1</v>
      </c>
      <c r="N41" s="151">
        <v>94</v>
      </c>
      <c r="O41" s="122" t="s">
        <v>2</v>
      </c>
      <c r="P41" s="120">
        <v>62</v>
      </c>
      <c r="Q41" s="152">
        <v>20</v>
      </c>
      <c r="R41" s="124" t="s">
        <v>3</v>
      </c>
    </row>
    <row r="42" spans="1:29" x14ac:dyDescent="0.25">
      <c r="A42" s="162" t="s">
        <v>44</v>
      </c>
      <c r="B42" s="131" t="s">
        <v>2</v>
      </c>
      <c r="C42" s="158" t="s">
        <v>46</v>
      </c>
      <c r="D42" s="167">
        <v>5</v>
      </c>
      <c r="E42" s="131" t="s">
        <v>2</v>
      </c>
      <c r="F42" s="168">
        <v>7</v>
      </c>
      <c r="G42" s="131"/>
      <c r="H42" s="118">
        <v>4</v>
      </c>
      <c r="I42" s="153" t="s">
        <v>22</v>
      </c>
      <c r="J42" s="145">
        <v>13</v>
      </c>
      <c r="K42" s="151">
        <v>8</v>
      </c>
      <c r="L42" s="121">
        <v>0</v>
      </c>
      <c r="M42" s="120">
        <v>5</v>
      </c>
      <c r="N42" s="151">
        <v>81</v>
      </c>
      <c r="O42" s="122" t="s">
        <v>2</v>
      </c>
      <c r="P42" s="120">
        <v>75</v>
      </c>
      <c r="Q42" s="152">
        <v>16</v>
      </c>
      <c r="R42" s="124" t="s">
        <v>3</v>
      </c>
    </row>
    <row r="43" spans="1:29" x14ac:dyDescent="0.25">
      <c r="A43" s="162" t="s">
        <v>88</v>
      </c>
      <c r="B43" s="131" t="s">
        <v>2</v>
      </c>
      <c r="C43" s="158" t="s">
        <v>28</v>
      </c>
      <c r="D43" s="167">
        <v>7</v>
      </c>
      <c r="E43" s="131" t="s">
        <v>2</v>
      </c>
      <c r="F43" s="168">
        <v>5</v>
      </c>
      <c r="H43" s="118">
        <v>5</v>
      </c>
      <c r="I43" s="144" t="s">
        <v>63</v>
      </c>
      <c r="J43" s="145">
        <v>13</v>
      </c>
      <c r="K43" s="151">
        <v>5</v>
      </c>
      <c r="L43" s="121">
        <v>5</v>
      </c>
      <c r="M43" s="120">
        <v>3</v>
      </c>
      <c r="N43" s="151">
        <v>84</v>
      </c>
      <c r="O43" s="122" t="s">
        <v>2</v>
      </c>
      <c r="P43" s="120">
        <v>72</v>
      </c>
      <c r="Q43" s="152">
        <v>15</v>
      </c>
      <c r="R43" s="124" t="s">
        <v>3</v>
      </c>
    </row>
    <row r="44" spans="1:29" ht="13.8" thickBot="1" x14ac:dyDescent="0.3">
      <c r="A44" s="169" t="s">
        <v>29</v>
      </c>
      <c r="B44" s="170" t="s">
        <v>2</v>
      </c>
      <c r="C44" s="171" t="s">
        <v>21</v>
      </c>
      <c r="D44" s="172">
        <v>9</v>
      </c>
      <c r="E44" s="170" t="s">
        <v>2</v>
      </c>
      <c r="F44" s="173">
        <v>3</v>
      </c>
      <c r="H44" s="118">
        <v>6</v>
      </c>
      <c r="I44" s="153" t="s">
        <v>88</v>
      </c>
      <c r="J44" s="145">
        <v>13</v>
      </c>
      <c r="K44" s="151">
        <v>5</v>
      </c>
      <c r="L44" s="121">
        <v>3</v>
      </c>
      <c r="M44" s="120">
        <v>5</v>
      </c>
      <c r="N44" s="151">
        <v>80</v>
      </c>
      <c r="O44" s="122" t="s">
        <v>2</v>
      </c>
      <c r="P44" s="120">
        <v>76</v>
      </c>
      <c r="Q44" s="152">
        <v>13</v>
      </c>
      <c r="R44" s="124" t="s">
        <v>3</v>
      </c>
    </row>
    <row r="45" spans="1:29" ht="13.8" thickTop="1" x14ac:dyDescent="0.25">
      <c r="A45" s="131"/>
      <c r="B45" s="131"/>
      <c r="C45" s="131"/>
      <c r="D45" s="132"/>
      <c r="E45" s="131"/>
      <c r="F45" s="132"/>
      <c r="H45" s="118">
        <v>7</v>
      </c>
      <c r="I45" s="153" t="s">
        <v>46</v>
      </c>
      <c r="J45" s="145">
        <v>13</v>
      </c>
      <c r="K45" s="151">
        <v>4</v>
      </c>
      <c r="L45" s="121">
        <v>4</v>
      </c>
      <c r="M45" s="120">
        <v>5</v>
      </c>
      <c r="N45" s="151">
        <v>74</v>
      </c>
      <c r="O45" s="122" t="s">
        <v>2</v>
      </c>
      <c r="P45" s="120">
        <v>82</v>
      </c>
      <c r="Q45" s="152">
        <v>12</v>
      </c>
      <c r="R45" s="124" t="s">
        <v>3</v>
      </c>
    </row>
    <row r="46" spans="1:29" x14ac:dyDescent="0.25">
      <c r="A46" s="131"/>
      <c r="B46" s="131"/>
      <c r="C46" s="131"/>
      <c r="D46" s="132"/>
      <c r="E46" s="132"/>
      <c r="F46" s="132"/>
      <c r="H46" s="118">
        <v>8</v>
      </c>
      <c r="I46" s="144" t="s">
        <v>45</v>
      </c>
      <c r="J46" s="145">
        <v>13</v>
      </c>
      <c r="K46" s="151">
        <v>4</v>
      </c>
      <c r="L46" s="121">
        <v>3</v>
      </c>
      <c r="M46" s="120">
        <v>6</v>
      </c>
      <c r="N46" s="151">
        <v>69</v>
      </c>
      <c r="O46" s="122" t="s">
        <v>2</v>
      </c>
      <c r="P46" s="120">
        <v>87</v>
      </c>
      <c r="Q46" s="152">
        <v>11</v>
      </c>
      <c r="R46" s="124" t="s">
        <v>3</v>
      </c>
    </row>
    <row r="47" spans="1:29" x14ac:dyDescent="0.25">
      <c r="A47" s="133"/>
      <c r="B47" s="133"/>
      <c r="C47" s="133"/>
      <c r="D47" s="133"/>
      <c r="E47" s="133"/>
      <c r="F47" s="133"/>
      <c r="H47" s="118">
        <v>9</v>
      </c>
      <c r="I47" s="153" t="s">
        <v>89</v>
      </c>
      <c r="J47" s="145">
        <v>13</v>
      </c>
      <c r="K47" s="151">
        <v>2</v>
      </c>
      <c r="L47" s="121">
        <v>5</v>
      </c>
      <c r="M47" s="120">
        <v>6</v>
      </c>
      <c r="N47" s="151">
        <v>68</v>
      </c>
      <c r="O47" s="122" t="s">
        <v>2</v>
      </c>
      <c r="P47" s="120">
        <v>88</v>
      </c>
      <c r="Q47" s="152">
        <v>9</v>
      </c>
      <c r="R47" s="124" t="s">
        <v>3</v>
      </c>
    </row>
    <row r="48" spans="1:29" x14ac:dyDescent="0.25">
      <c r="A48" s="133"/>
      <c r="B48" s="133"/>
      <c r="C48" s="133"/>
      <c r="D48" s="133"/>
      <c r="E48" s="133"/>
      <c r="F48" s="133"/>
      <c r="H48" s="118">
        <v>10</v>
      </c>
      <c r="I48" s="144" t="s">
        <v>21</v>
      </c>
      <c r="J48" s="145">
        <v>13</v>
      </c>
      <c r="K48" s="151">
        <v>1</v>
      </c>
      <c r="L48" s="121">
        <v>7</v>
      </c>
      <c r="M48" s="120">
        <v>5</v>
      </c>
      <c r="N48" s="151">
        <v>69</v>
      </c>
      <c r="O48" s="122" t="s">
        <v>2</v>
      </c>
      <c r="P48" s="120">
        <v>87</v>
      </c>
      <c r="Q48" s="152">
        <v>9</v>
      </c>
      <c r="R48" s="124" t="s">
        <v>3</v>
      </c>
    </row>
    <row r="49" spans="1:18" x14ac:dyDescent="0.25">
      <c r="A49" s="133"/>
      <c r="B49" s="133"/>
      <c r="C49" s="133"/>
      <c r="D49" s="133"/>
      <c r="E49" s="133"/>
      <c r="F49" s="133"/>
      <c r="H49" s="118">
        <v>11</v>
      </c>
      <c r="I49" s="144" t="s">
        <v>28</v>
      </c>
      <c r="J49" s="145">
        <v>13</v>
      </c>
      <c r="K49" s="151">
        <v>1</v>
      </c>
      <c r="L49" s="121">
        <v>5</v>
      </c>
      <c r="M49" s="120">
        <v>7</v>
      </c>
      <c r="N49" s="151">
        <v>71</v>
      </c>
      <c r="O49" s="122" t="s">
        <v>2</v>
      </c>
      <c r="P49" s="120">
        <v>85</v>
      </c>
      <c r="Q49" s="152">
        <v>7</v>
      </c>
      <c r="R49" s="124" t="s">
        <v>3</v>
      </c>
    </row>
    <row r="50" spans="1:18" ht="13.8" thickBot="1" x14ac:dyDescent="0.3">
      <c r="A50" s="133"/>
      <c r="B50" s="133"/>
      <c r="C50" s="133"/>
      <c r="D50" s="133"/>
      <c r="E50" s="133"/>
      <c r="F50" s="133"/>
      <c r="H50" s="146">
        <v>12</v>
      </c>
      <c r="I50" s="147" t="s">
        <v>44</v>
      </c>
      <c r="J50" s="148">
        <v>13</v>
      </c>
      <c r="K50" s="154">
        <v>1</v>
      </c>
      <c r="L50" s="139">
        <v>2</v>
      </c>
      <c r="M50" s="138">
        <v>10</v>
      </c>
      <c r="N50" s="154">
        <v>51</v>
      </c>
      <c r="O50" s="140" t="s">
        <v>2</v>
      </c>
      <c r="P50" s="138">
        <v>105</v>
      </c>
      <c r="Q50" s="155">
        <v>4</v>
      </c>
      <c r="R50" s="142" t="s">
        <v>3</v>
      </c>
    </row>
    <row r="51" spans="1:18" ht="13.8" thickTop="1" x14ac:dyDescent="0.25">
      <c r="A51" s="133"/>
      <c r="B51" s="133"/>
      <c r="C51" s="133"/>
      <c r="D51" s="133"/>
      <c r="E51" s="133"/>
      <c r="F51" s="133"/>
      <c r="J51" s="156">
        <v>156</v>
      </c>
      <c r="K51" s="156">
        <v>57</v>
      </c>
      <c r="L51" s="156">
        <v>42</v>
      </c>
      <c r="M51" s="156">
        <v>57</v>
      </c>
      <c r="N51" s="156">
        <v>936</v>
      </c>
      <c r="O51" s="156">
        <v>0</v>
      </c>
      <c r="P51" s="156">
        <v>936</v>
      </c>
      <c r="Q51" s="157">
        <v>156</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109</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27</v>
      </c>
      <c r="B55" s="164" t="s">
        <v>2</v>
      </c>
      <c r="C55" s="175" t="s">
        <v>68</v>
      </c>
      <c r="D55" s="163">
        <v>7</v>
      </c>
      <c r="E55" s="164" t="s">
        <v>2</v>
      </c>
      <c r="F55" s="165">
        <v>5</v>
      </c>
      <c r="H55" s="108">
        <v>1</v>
      </c>
      <c r="I55" s="176" t="s">
        <v>90</v>
      </c>
      <c r="J55" s="110">
        <v>13</v>
      </c>
      <c r="K55" s="111">
        <v>12</v>
      </c>
      <c r="L55" s="111">
        <v>0</v>
      </c>
      <c r="M55" s="110">
        <v>1</v>
      </c>
      <c r="N55" s="111">
        <v>107</v>
      </c>
      <c r="O55" s="112" t="s">
        <v>2</v>
      </c>
      <c r="P55" s="110">
        <v>49</v>
      </c>
      <c r="Q55" s="113">
        <v>24</v>
      </c>
      <c r="R55" s="114" t="s">
        <v>3</v>
      </c>
    </row>
    <row r="56" spans="1:18" x14ac:dyDescent="0.25">
      <c r="A56" s="162" t="s">
        <v>49</v>
      </c>
      <c r="B56" s="131" t="s">
        <v>2</v>
      </c>
      <c r="C56" s="158" t="s">
        <v>35</v>
      </c>
      <c r="D56" s="167">
        <v>6</v>
      </c>
      <c r="E56" s="131" t="s">
        <v>2</v>
      </c>
      <c r="F56" s="168">
        <v>6</v>
      </c>
      <c r="H56" s="118">
        <v>2</v>
      </c>
      <c r="I56" s="134" t="s">
        <v>92</v>
      </c>
      <c r="J56" s="120">
        <v>13</v>
      </c>
      <c r="K56" s="121">
        <v>9</v>
      </c>
      <c r="L56" s="121">
        <v>2</v>
      </c>
      <c r="M56" s="120">
        <v>2</v>
      </c>
      <c r="N56" s="121">
        <v>97</v>
      </c>
      <c r="O56" s="121" t="s">
        <v>2</v>
      </c>
      <c r="P56" s="120">
        <v>59</v>
      </c>
      <c r="Q56" s="123">
        <v>20</v>
      </c>
      <c r="R56" s="124" t="s">
        <v>3</v>
      </c>
    </row>
    <row r="57" spans="1:18" x14ac:dyDescent="0.25">
      <c r="A57" s="103" t="s">
        <v>90</v>
      </c>
      <c r="B57" s="104" t="s">
        <v>2</v>
      </c>
      <c r="C57" s="186" t="s">
        <v>91</v>
      </c>
      <c r="D57" s="115">
        <v>8</v>
      </c>
      <c r="E57" s="104" t="s">
        <v>2</v>
      </c>
      <c r="F57" s="117">
        <v>4</v>
      </c>
      <c r="G57" s="178"/>
      <c r="H57" s="118">
        <v>3</v>
      </c>
      <c r="I57" s="134" t="s">
        <v>26</v>
      </c>
      <c r="J57" s="120">
        <v>13</v>
      </c>
      <c r="K57" s="121">
        <v>9</v>
      </c>
      <c r="L57" s="121">
        <v>2</v>
      </c>
      <c r="M57" s="120">
        <v>2</v>
      </c>
      <c r="N57" s="121">
        <v>95</v>
      </c>
      <c r="O57" s="121" t="s">
        <v>2</v>
      </c>
      <c r="P57" s="120">
        <v>61</v>
      </c>
      <c r="Q57" s="123">
        <v>20</v>
      </c>
      <c r="R57" s="124" t="s">
        <v>3</v>
      </c>
    </row>
    <row r="58" spans="1:18" x14ac:dyDescent="0.25">
      <c r="A58" s="162" t="s">
        <v>7</v>
      </c>
      <c r="B58" s="131" t="s">
        <v>2</v>
      </c>
      <c r="C58" s="158" t="s">
        <v>26</v>
      </c>
      <c r="D58" s="167">
        <v>4</v>
      </c>
      <c r="E58" s="131" t="s">
        <v>2</v>
      </c>
      <c r="F58" s="168">
        <v>8</v>
      </c>
      <c r="H58" s="118">
        <v>4</v>
      </c>
      <c r="I58" s="134" t="s">
        <v>27</v>
      </c>
      <c r="J58" s="120">
        <v>13</v>
      </c>
      <c r="K58" s="121">
        <v>8</v>
      </c>
      <c r="L58" s="121">
        <v>2</v>
      </c>
      <c r="M58" s="120">
        <v>3</v>
      </c>
      <c r="N58" s="121">
        <v>86</v>
      </c>
      <c r="O58" s="121" t="s">
        <v>2</v>
      </c>
      <c r="P58" s="120">
        <v>70</v>
      </c>
      <c r="Q58" s="123">
        <v>18</v>
      </c>
      <c r="R58" s="124" t="s">
        <v>3</v>
      </c>
    </row>
    <row r="59" spans="1:18" x14ac:dyDescent="0.25">
      <c r="A59" s="162" t="s">
        <v>10</v>
      </c>
      <c r="B59" s="131" t="s">
        <v>2</v>
      </c>
      <c r="C59" s="158" t="s">
        <v>92</v>
      </c>
      <c r="D59" s="167">
        <v>6</v>
      </c>
      <c r="E59" s="131" t="s">
        <v>2</v>
      </c>
      <c r="F59" s="168">
        <v>6</v>
      </c>
      <c r="H59" s="118">
        <v>5</v>
      </c>
      <c r="I59" s="158" t="s">
        <v>10</v>
      </c>
      <c r="J59" s="120">
        <v>13</v>
      </c>
      <c r="K59" s="121">
        <v>6</v>
      </c>
      <c r="L59" s="121">
        <v>3</v>
      </c>
      <c r="M59" s="120">
        <v>4</v>
      </c>
      <c r="N59" s="121">
        <v>87</v>
      </c>
      <c r="O59" s="121" t="s">
        <v>2</v>
      </c>
      <c r="P59" s="120">
        <v>69</v>
      </c>
      <c r="Q59" s="123">
        <v>15</v>
      </c>
      <c r="R59" s="124" t="s">
        <v>3</v>
      </c>
    </row>
    <row r="60" spans="1:18" ht="13.8" thickBot="1" x14ac:dyDescent="0.3">
      <c r="A60" s="182" t="s">
        <v>48</v>
      </c>
      <c r="B60" s="127" t="s">
        <v>2</v>
      </c>
      <c r="C60" s="183" t="s">
        <v>47</v>
      </c>
      <c r="D60" s="128">
        <v>9</v>
      </c>
      <c r="E60" s="127" t="s">
        <v>2</v>
      </c>
      <c r="F60" s="130">
        <v>3</v>
      </c>
      <c r="G60" s="178"/>
      <c r="H60" s="118">
        <v>6</v>
      </c>
      <c r="I60" s="134" t="s">
        <v>7</v>
      </c>
      <c r="J60" s="120">
        <v>13</v>
      </c>
      <c r="K60" s="121">
        <v>6</v>
      </c>
      <c r="L60" s="121">
        <v>1</v>
      </c>
      <c r="M60" s="120">
        <v>6</v>
      </c>
      <c r="N60" s="121">
        <v>79</v>
      </c>
      <c r="O60" s="121" t="s">
        <v>2</v>
      </c>
      <c r="P60" s="120">
        <v>77</v>
      </c>
      <c r="Q60" s="123">
        <v>13</v>
      </c>
      <c r="R60" s="124" t="s">
        <v>3</v>
      </c>
    </row>
    <row r="61" spans="1:18" ht="13.8" thickTop="1" x14ac:dyDescent="0.25">
      <c r="A61" s="184"/>
      <c r="B61" s="131"/>
      <c r="C61" s="131"/>
      <c r="D61" s="132"/>
      <c r="E61" s="131"/>
      <c r="F61" s="132"/>
      <c r="H61" s="118">
        <v>7</v>
      </c>
      <c r="I61" s="134" t="s">
        <v>48</v>
      </c>
      <c r="J61" s="120">
        <v>13</v>
      </c>
      <c r="K61" s="121">
        <v>5</v>
      </c>
      <c r="L61" s="121">
        <v>2</v>
      </c>
      <c r="M61" s="120">
        <v>6</v>
      </c>
      <c r="N61" s="121">
        <v>82</v>
      </c>
      <c r="O61" s="121" t="s">
        <v>2</v>
      </c>
      <c r="P61" s="120">
        <v>74</v>
      </c>
      <c r="Q61" s="123">
        <v>12</v>
      </c>
      <c r="R61" s="124" t="s">
        <v>3</v>
      </c>
    </row>
    <row r="62" spans="1:18" x14ac:dyDescent="0.25">
      <c r="A62" s="185"/>
      <c r="B62" s="133"/>
      <c r="C62" s="133"/>
      <c r="D62" s="133"/>
      <c r="E62" s="133"/>
      <c r="F62" s="133"/>
      <c r="H62" s="118">
        <v>8</v>
      </c>
      <c r="I62" s="158" t="s">
        <v>68</v>
      </c>
      <c r="J62" s="120">
        <v>13</v>
      </c>
      <c r="K62" s="121">
        <v>5</v>
      </c>
      <c r="L62" s="121">
        <v>2</v>
      </c>
      <c r="M62" s="120">
        <v>6</v>
      </c>
      <c r="N62" s="121">
        <v>77</v>
      </c>
      <c r="O62" s="121" t="s">
        <v>2</v>
      </c>
      <c r="P62" s="120">
        <v>79</v>
      </c>
      <c r="Q62" s="123">
        <v>12</v>
      </c>
      <c r="R62" s="124" t="s">
        <v>3</v>
      </c>
    </row>
    <row r="63" spans="1:18" x14ac:dyDescent="0.25">
      <c r="A63" s="133"/>
      <c r="B63" s="133"/>
      <c r="C63" s="133"/>
      <c r="D63" s="133"/>
      <c r="E63" s="133"/>
      <c r="F63" s="133"/>
      <c r="H63" s="118">
        <v>9</v>
      </c>
      <c r="I63" s="134" t="s">
        <v>49</v>
      </c>
      <c r="J63" s="120">
        <v>13</v>
      </c>
      <c r="K63" s="121">
        <v>2</v>
      </c>
      <c r="L63" s="121">
        <v>4</v>
      </c>
      <c r="M63" s="120">
        <v>7</v>
      </c>
      <c r="N63" s="121">
        <v>64</v>
      </c>
      <c r="O63" s="121" t="s">
        <v>2</v>
      </c>
      <c r="P63" s="120">
        <v>92</v>
      </c>
      <c r="Q63" s="123">
        <v>8</v>
      </c>
      <c r="R63" s="124" t="s">
        <v>3</v>
      </c>
    </row>
    <row r="64" spans="1:18" x14ac:dyDescent="0.25">
      <c r="A64" s="93"/>
      <c r="B64" s="133"/>
      <c r="C64" s="133"/>
      <c r="D64" s="133"/>
      <c r="E64" s="133"/>
      <c r="F64" s="133"/>
      <c r="H64" s="118">
        <v>10</v>
      </c>
      <c r="I64" s="134" t="s">
        <v>35</v>
      </c>
      <c r="J64" s="120">
        <v>13</v>
      </c>
      <c r="K64" s="121">
        <v>1</v>
      </c>
      <c r="L64" s="121">
        <v>4</v>
      </c>
      <c r="M64" s="120">
        <v>8</v>
      </c>
      <c r="N64" s="121">
        <v>67</v>
      </c>
      <c r="O64" s="121" t="s">
        <v>2</v>
      </c>
      <c r="P64" s="120">
        <v>89</v>
      </c>
      <c r="Q64" s="123">
        <v>6</v>
      </c>
      <c r="R64" s="124" t="s">
        <v>3</v>
      </c>
    </row>
    <row r="65" spans="1:23" x14ac:dyDescent="0.25">
      <c r="A65" s="133"/>
      <c r="B65" s="133"/>
      <c r="C65" s="133"/>
      <c r="D65" s="133"/>
      <c r="E65" s="133"/>
      <c r="F65" s="133"/>
      <c r="H65" s="118">
        <v>11</v>
      </c>
      <c r="I65" s="134" t="s">
        <v>47</v>
      </c>
      <c r="J65" s="120">
        <v>13</v>
      </c>
      <c r="K65" s="121">
        <v>2</v>
      </c>
      <c r="L65" s="121">
        <v>0</v>
      </c>
      <c r="M65" s="120">
        <v>11</v>
      </c>
      <c r="N65" s="121">
        <v>47</v>
      </c>
      <c r="O65" s="121" t="s">
        <v>2</v>
      </c>
      <c r="P65" s="120">
        <v>109</v>
      </c>
      <c r="Q65" s="123">
        <v>4</v>
      </c>
      <c r="R65" s="124" t="s">
        <v>3</v>
      </c>
    </row>
    <row r="66" spans="1:23" ht="13.8" thickBot="1" x14ac:dyDescent="0.3">
      <c r="A66" s="133"/>
      <c r="B66" s="133"/>
      <c r="C66" s="133"/>
      <c r="D66" s="133"/>
      <c r="E66" s="133"/>
      <c r="F66" s="133"/>
      <c r="H66" s="146">
        <v>12</v>
      </c>
      <c r="I66" s="149" t="s">
        <v>91</v>
      </c>
      <c r="J66" s="138">
        <v>13</v>
      </c>
      <c r="K66" s="139">
        <v>0</v>
      </c>
      <c r="L66" s="139">
        <v>4</v>
      </c>
      <c r="M66" s="138">
        <v>9</v>
      </c>
      <c r="N66" s="139">
        <v>48</v>
      </c>
      <c r="O66" s="139" t="s">
        <v>2</v>
      </c>
      <c r="P66" s="138">
        <v>108</v>
      </c>
      <c r="Q66" s="141">
        <v>4</v>
      </c>
      <c r="R66" s="142" t="s">
        <v>3</v>
      </c>
      <c r="V66" s="136"/>
    </row>
    <row r="67" spans="1:23" ht="13.8" thickTop="1" x14ac:dyDescent="0.25">
      <c r="A67" s="133"/>
      <c r="B67" s="133"/>
      <c r="C67" s="133"/>
      <c r="D67" s="133"/>
      <c r="E67" s="133"/>
      <c r="F67" s="133"/>
      <c r="J67" s="156">
        <v>156</v>
      </c>
      <c r="K67" s="156">
        <v>65</v>
      </c>
      <c r="L67" s="156">
        <v>26</v>
      </c>
      <c r="M67" s="156">
        <v>65</v>
      </c>
      <c r="N67" s="156">
        <v>936</v>
      </c>
      <c r="O67" s="156">
        <v>0</v>
      </c>
      <c r="P67" s="156">
        <v>936</v>
      </c>
      <c r="Q67" s="157">
        <v>156</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17</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42762</v>
      </c>
    </row>
    <row r="4" spans="1:29" ht="14.4" thickTop="1" thickBot="1" x14ac:dyDescent="0.3">
      <c r="A4" s="95" t="s">
        <v>56</v>
      </c>
      <c r="B4" s="96">
        <v>0</v>
      </c>
      <c r="C4" s="177" t="s">
        <v>112</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12</v>
      </c>
      <c r="B5" s="104" t="s">
        <v>2</v>
      </c>
      <c r="C5" s="104" t="s">
        <v>19</v>
      </c>
      <c r="D5" s="105">
        <v>5</v>
      </c>
      <c r="E5" s="106" t="s">
        <v>2</v>
      </c>
      <c r="F5" s="107">
        <v>7</v>
      </c>
      <c r="H5" s="108">
        <v>1</v>
      </c>
      <c r="I5" s="109" t="s">
        <v>19</v>
      </c>
      <c r="J5" s="110">
        <v>14</v>
      </c>
      <c r="K5" s="111">
        <v>12</v>
      </c>
      <c r="L5" s="111">
        <v>1</v>
      </c>
      <c r="M5" s="110">
        <v>1</v>
      </c>
      <c r="N5" s="111">
        <v>111</v>
      </c>
      <c r="O5" s="112" t="s">
        <v>2</v>
      </c>
      <c r="P5" s="110">
        <v>57</v>
      </c>
      <c r="Q5" s="113">
        <v>25</v>
      </c>
      <c r="R5" s="114" t="s">
        <v>3</v>
      </c>
    </row>
    <row r="6" spans="1:29" x14ac:dyDescent="0.25">
      <c r="A6" s="103" t="s">
        <v>17</v>
      </c>
      <c r="B6" s="104" t="s">
        <v>2</v>
      </c>
      <c r="C6" s="104" t="s">
        <v>14</v>
      </c>
      <c r="D6" s="115">
        <v>7</v>
      </c>
      <c r="E6" s="116" t="s">
        <v>2</v>
      </c>
      <c r="F6" s="117">
        <v>5</v>
      </c>
      <c r="H6" s="118">
        <v>2</v>
      </c>
      <c r="I6" s="119" t="s">
        <v>15</v>
      </c>
      <c r="J6" s="120">
        <v>15</v>
      </c>
      <c r="K6" s="121">
        <v>11</v>
      </c>
      <c r="L6" s="121">
        <v>2</v>
      </c>
      <c r="M6" s="120">
        <v>2</v>
      </c>
      <c r="N6" s="121">
        <v>118</v>
      </c>
      <c r="O6" s="122" t="s">
        <v>2</v>
      </c>
      <c r="P6" s="120">
        <v>62</v>
      </c>
      <c r="Q6" s="123">
        <v>24</v>
      </c>
      <c r="R6" s="124" t="s">
        <v>3</v>
      </c>
    </row>
    <row r="7" spans="1:29" x14ac:dyDescent="0.25">
      <c r="A7" s="103" t="s">
        <v>65</v>
      </c>
      <c r="B7" s="104" t="s">
        <v>2</v>
      </c>
      <c r="C7" s="104" t="s">
        <v>18</v>
      </c>
      <c r="D7" s="115">
        <v>7</v>
      </c>
      <c r="E7" s="116" t="s">
        <v>2</v>
      </c>
      <c r="F7" s="117">
        <v>5</v>
      </c>
      <c r="H7" s="118">
        <v>3</v>
      </c>
      <c r="I7" s="119" t="s">
        <v>12</v>
      </c>
      <c r="J7" s="120">
        <v>15</v>
      </c>
      <c r="K7" s="121">
        <v>11</v>
      </c>
      <c r="L7" s="121">
        <v>0</v>
      </c>
      <c r="M7" s="120">
        <v>4</v>
      </c>
      <c r="N7" s="121">
        <v>111</v>
      </c>
      <c r="O7" s="122" t="s">
        <v>2</v>
      </c>
      <c r="P7" s="120">
        <v>69</v>
      </c>
      <c r="Q7" s="123">
        <v>22</v>
      </c>
      <c r="R7" s="124" t="s">
        <v>3</v>
      </c>
    </row>
    <row r="8" spans="1:29" x14ac:dyDescent="0.25">
      <c r="A8" s="103" t="s">
        <v>11</v>
      </c>
      <c r="B8" s="104" t="s">
        <v>2</v>
      </c>
      <c r="C8" s="104" t="s">
        <v>32</v>
      </c>
      <c r="D8" s="115">
        <v>8</v>
      </c>
      <c r="E8" s="116" t="s">
        <v>2</v>
      </c>
      <c r="F8" s="117">
        <v>4</v>
      </c>
      <c r="H8" s="118">
        <v>4</v>
      </c>
      <c r="I8" s="125" t="s">
        <v>32</v>
      </c>
      <c r="J8" s="120">
        <v>15</v>
      </c>
      <c r="K8" s="121">
        <v>9</v>
      </c>
      <c r="L8" s="121">
        <v>1</v>
      </c>
      <c r="M8" s="120">
        <v>5</v>
      </c>
      <c r="N8" s="121">
        <v>93</v>
      </c>
      <c r="O8" s="122" t="s">
        <v>2</v>
      </c>
      <c r="P8" s="120">
        <v>87</v>
      </c>
      <c r="Q8" s="123">
        <v>19</v>
      </c>
      <c r="R8" s="124" t="s">
        <v>3</v>
      </c>
    </row>
    <row r="9" spans="1:29" x14ac:dyDescent="0.25">
      <c r="A9" s="103" t="s">
        <v>31</v>
      </c>
      <c r="B9" s="104" t="s">
        <v>2</v>
      </c>
      <c r="C9" s="104" t="s">
        <v>84</v>
      </c>
      <c r="D9" s="115">
        <v>4</v>
      </c>
      <c r="E9" s="116" t="s">
        <v>2</v>
      </c>
      <c r="F9" s="117">
        <v>8</v>
      </c>
      <c r="H9" s="118">
        <v>5</v>
      </c>
      <c r="I9" s="119" t="s">
        <v>38</v>
      </c>
      <c r="J9" s="120">
        <v>14</v>
      </c>
      <c r="K9" s="121">
        <v>9</v>
      </c>
      <c r="L9" s="121">
        <v>0</v>
      </c>
      <c r="M9" s="120">
        <v>5</v>
      </c>
      <c r="N9" s="121">
        <v>100</v>
      </c>
      <c r="O9" s="122" t="s">
        <v>2</v>
      </c>
      <c r="P9" s="120">
        <v>68</v>
      </c>
      <c r="Q9" s="123">
        <v>18</v>
      </c>
      <c r="R9" s="124" t="s">
        <v>3</v>
      </c>
    </row>
    <row r="10" spans="1:29" x14ac:dyDescent="0.25">
      <c r="A10" s="103" t="s">
        <v>20</v>
      </c>
      <c r="B10" s="104" t="s">
        <v>2</v>
      </c>
      <c r="C10" s="104" t="s">
        <v>15</v>
      </c>
      <c r="D10" s="115">
        <v>5</v>
      </c>
      <c r="E10" s="116" t="s">
        <v>2</v>
      </c>
      <c r="F10" s="117">
        <v>7</v>
      </c>
      <c r="H10" s="118">
        <v>6</v>
      </c>
      <c r="I10" s="119" t="s">
        <v>84</v>
      </c>
      <c r="J10" s="120">
        <v>15</v>
      </c>
      <c r="K10" s="121">
        <v>7</v>
      </c>
      <c r="L10" s="121">
        <v>1</v>
      </c>
      <c r="M10" s="120">
        <v>7</v>
      </c>
      <c r="N10" s="121">
        <v>93</v>
      </c>
      <c r="O10" s="122" t="s">
        <v>2</v>
      </c>
      <c r="P10" s="120">
        <v>87</v>
      </c>
      <c r="Q10" s="123">
        <v>15</v>
      </c>
      <c r="R10" s="124" t="s">
        <v>3</v>
      </c>
    </row>
    <row r="11" spans="1:29" ht="13.8" thickBot="1" x14ac:dyDescent="0.3">
      <c r="A11" s="126" t="s">
        <v>38</v>
      </c>
      <c r="B11" s="127" t="s">
        <v>2</v>
      </c>
      <c r="C11" s="127" t="s">
        <v>37</v>
      </c>
      <c r="D11" s="189"/>
      <c r="E11" s="190"/>
      <c r="F11" s="191"/>
      <c r="H11" s="118">
        <v>7</v>
      </c>
      <c r="I11" s="119" t="s">
        <v>18</v>
      </c>
      <c r="J11" s="120">
        <v>15</v>
      </c>
      <c r="K11" s="121">
        <v>7</v>
      </c>
      <c r="L11" s="121">
        <v>1</v>
      </c>
      <c r="M11" s="120">
        <v>7</v>
      </c>
      <c r="N11" s="121">
        <v>88</v>
      </c>
      <c r="O11" s="122" t="s">
        <v>2</v>
      </c>
      <c r="P11" s="120">
        <v>92</v>
      </c>
      <c r="Q11" s="123">
        <v>15</v>
      </c>
      <c r="R11" s="124" t="s">
        <v>3</v>
      </c>
    </row>
    <row r="12" spans="1:29" ht="13.8" thickTop="1" x14ac:dyDescent="0.25">
      <c r="A12" s="131"/>
      <c r="B12" s="131"/>
      <c r="C12" s="131"/>
      <c r="D12" s="132"/>
      <c r="E12" s="132"/>
      <c r="F12" s="132"/>
      <c r="H12" s="118">
        <v>8</v>
      </c>
      <c r="I12" s="119" t="s">
        <v>17</v>
      </c>
      <c r="J12" s="120">
        <v>15</v>
      </c>
      <c r="K12" s="121">
        <v>7</v>
      </c>
      <c r="L12" s="121">
        <v>1</v>
      </c>
      <c r="M12" s="120">
        <v>7</v>
      </c>
      <c r="N12" s="121">
        <v>88</v>
      </c>
      <c r="O12" s="122" t="s">
        <v>2</v>
      </c>
      <c r="P12" s="120">
        <v>92</v>
      </c>
      <c r="Q12" s="123">
        <v>15</v>
      </c>
      <c r="R12" s="124" t="s">
        <v>3</v>
      </c>
    </row>
    <row r="13" spans="1:29" x14ac:dyDescent="0.25">
      <c r="A13" s="133"/>
      <c r="B13" s="133"/>
      <c r="C13" s="133"/>
      <c r="D13" s="133"/>
      <c r="E13" s="133"/>
      <c r="F13" s="133"/>
      <c r="H13" s="118">
        <v>9</v>
      </c>
      <c r="I13" s="119" t="s">
        <v>11</v>
      </c>
      <c r="J13" s="120">
        <v>15</v>
      </c>
      <c r="K13" s="121">
        <v>5</v>
      </c>
      <c r="L13" s="121">
        <v>5</v>
      </c>
      <c r="M13" s="120">
        <v>5</v>
      </c>
      <c r="N13" s="121">
        <v>88</v>
      </c>
      <c r="O13" s="122" t="s">
        <v>2</v>
      </c>
      <c r="P13" s="120">
        <v>92</v>
      </c>
      <c r="Q13" s="123">
        <v>15</v>
      </c>
      <c r="R13" s="124" t="s">
        <v>3</v>
      </c>
    </row>
    <row r="14" spans="1:29" x14ac:dyDescent="0.25">
      <c r="A14" s="133"/>
      <c r="B14" s="133"/>
      <c r="C14" s="133"/>
      <c r="D14" s="133"/>
      <c r="E14" s="133"/>
      <c r="F14" s="133"/>
      <c r="H14" s="118">
        <v>10</v>
      </c>
      <c r="I14" s="125" t="s">
        <v>14</v>
      </c>
      <c r="J14" s="120">
        <v>14</v>
      </c>
      <c r="K14" s="121">
        <v>4</v>
      </c>
      <c r="L14" s="121">
        <v>2</v>
      </c>
      <c r="M14" s="120">
        <v>8</v>
      </c>
      <c r="N14" s="121">
        <v>73</v>
      </c>
      <c r="O14" s="122" t="s">
        <v>2</v>
      </c>
      <c r="P14" s="120">
        <v>95</v>
      </c>
      <c r="Q14" s="123">
        <v>10</v>
      </c>
      <c r="R14" s="124" t="s">
        <v>3</v>
      </c>
    </row>
    <row r="15" spans="1:29" x14ac:dyDescent="0.25">
      <c r="A15" s="133"/>
      <c r="B15" s="133"/>
      <c r="C15" s="133"/>
      <c r="D15" s="133"/>
      <c r="E15" s="133"/>
      <c r="F15" s="133"/>
      <c r="H15" s="118">
        <v>11</v>
      </c>
      <c r="I15" s="119" t="s">
        <v>20</v>
      </c>
      <c r="J15" s="120">
        <v>15</v>
      </c>
      <c r="K15" s="121">
        <v>2</v>
      </c>
      <c r="L15" s="121">
        <v>3</v>
      </c>
      <c r="M15" s="120">
        <v>10</v>
      </c>
      <c r="N15" s="121">
        <v>69</v>
      </c>
      <c r="O15" s="122" t="s">
        <v>2</v>
      </c>
      <c r="P15" s="120">
        <v>111</v>
      </c>
      <c r="Q15" s="123">
        <v>7</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15</v>
      </c>
      <c r="K16" s="121">
        <v>2</v>
      </c>
      <c r="L16" s="121">
        <v>1</v>
      </c>
      <c r="M16" s="120">
        <v>12</v>
      </c>
      <c r="N16" s="121">
        <v>71</v>
      </c>
      <c r="O16" s="122" t="s">
        <v>2</v>
      </c>
      <c r="P16" s="120">
        <v>109</v>
      </c>
      <c r="Q16" s="123">
        <v>5</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15</v>
      </c>
      <c r="K17" s="139">
        <v>1</v>
      </c>
      <c r="L17" s="139">
        <v>0</v>
      </c>
      <c r="M17" s="138">
        <v>14</v>
      </c>
      <c r="N17" s="139">
        <v>49</v>
      </c>
      <c r="O17" s="140" t="s">
        <v>2</v>
      </c>
      <c r="P17" s="138">
        <v>131</v>
      </c>
      <c r="Q17" s="141">
        <v>2</v>
      </c>
      <c r="R17" s="142" t="s">
        <v>3</v>
      </c>
    </row>
    <row r="18" spans="1:18" ht="13.8" thickTop="1" x14ac:dyDescent="0.25">
      <c r="A18" s="133"/>
      <c r="B18" s="133"/>
      <c r="C18" s="133"/>
      <c r="D18" s="133"/>
      <c r="E18" s="133"/>
      <c r="F18" s="133"/>
      <c r="H18" s="122"/>
      <c r="I18" s="136"/>
      <c r="J18" s="121">
        <v>192</v>
      </c>
      <c r="K18" s="121">
        <v>87</v>
      </c>
      <c r="L18" s="121">
        <v>18</v>
      </c>
      <c r="M18" s="121">
        <v>87</v>
      </c>
      <c r="N18" s="121">
        <v>1152</v>
      </c>
      <c r="O18" s="121">
        <v>0</v>
      </c>
      <c r="P18" s="121">
        <v>1152</v>
      </c>
      <c r="Q18" s="123">
        <v>192</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112</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24</v>
      </c>
      <c r="B22" s="104" t="s">
        <v>2</v>
      </c>
      <c r="C22" s="104" t="s">
        <v>87</v>
      </c>
      <c r="D22" s="105">
        <v>10</v>
      </c>
      <c r="E22" s="106" t="s">
        <v>2</v>
      </c>
      <c r="F22" s="107">
        <v>2</v>
      </c>
      <c r="H22" s="108">
        <v>1</v>
      </c>
      <c r="I22" s="144" t="s">
        <v>16</v>
      </c>
      <c r="J22" s="110">
        <v>14</v>
      </c>
      <c r="K22" s="111">
        <v>12</v>
      </c>
      <c r="L22" s="111">
        <v>1</v>
      </c>
      <c r="M22" s="110">
        <v>1</v>
      </c>
      <c r="N22" s="111">
        <v>109</v>
      </c>
      <c r="O22" s="112" t="s">
        <v>2</v>
      </c>
      <c r="P22" s="110">
        <v>59</v>
      </c>
      <c r="Q22" s="113">
        <v>25</v>
      </c>
      <c r="R22" s="114" t="s">
        <v>3</v>
      </c>
    </row>
    <row r="23" spans="1:18" x14ac:dyDescent="0.25">
      <c r="A23" s="103" t="s">
        <v>86</v>
      </c>
      <c r="B23" s="104" t="s">
        <v>2</v>
      </c>
      <c r="C23" s="104" t="s">
        <v>85</v>
      </c>
      <c r="D23" s="115">
        <v>6</v>
      </c>
      <c r="E23" s="116" t="s">
        <v>2</v>
      </c>
      <c r="F23" s="117">
        <v>6</v>
      </c>
      <c r="H23" s="118">
        <v>2</v>
      </c>
      <c r="I23" s="144" t="s">
        <v>23</v>
      </c>
      <c r="J23" s="145">
        <v>15</v>
      </c>
      <c r="K23" s="121">
        <v>8</v>
      </c>
      <c r="L23" s="121">
        <v>3</v>
      </c>
      <c r="M23" s="120">
        <v>4</v>
      </c>
      <c r="N23" s="121">
        <v>104</v>
      </c>
      <c r="O23" s="122" t="s">
        <v>2</v>
      </c>
      <c r="P23" s="120">
        <v>76</v>
      </c>
      <c r="Q23" s="123">
        <v>19</v>
      </c>
      <c r="R23" s="124" t="s">
        <v>3</v>
      </c>
    </row>
    <row r="24" spans="1:18" x14ac:dyDescent="0.25">
      <c r="A24" s="103" t="s">
        <v>23</v>
      </c>
      <c r="B24" s="104" t="s">
        <v>2</v>
      </c>
      <c r="C24" s="104" t="s">
        <v>34</v>
      </c>
      <c r="D24" s="115">
        <v>9</v>
      </c>
      <c r="E24" s="116" t="s">
        <v>2</v>
      </c>
      <c r="F24" s="117">
        <v>3</v>
      </c>
      <c r="H24" s="118">
        <v>3</v>
      </c>
      <c r="I24" s="144" t="s">
        <v>33</v>
      </c>
      <c r="J24" s="145">
        <v>15</v>
      </c>
      <c r="K24" s="121">
        <v>8</v>
      </c>
      <c r="L24" s="121">
        <v>3</v>
      </c>
      <c r="M24" s="120">
        <v>4</v>
      </c>
      <c r="N24" s="121">
        <v>99</v>
      </c>
      <c r="O24" s="122" t="s">
        <v>2</v>
      </c>
      <c r="P24" s="120">
        <v>81</v>
      </c>
      <c r="Q24" s="123">
        <v>19</v>
      </c>
      <c r="R24" s="124" t="s">
        <v>3</v>
      </c>
    </row>
    <row r="25" spans="1:18" x14ac:dyDescent="0.25">
      <c r="A25" s="103" t="s">
        <v>16</v>
      </c>
      <c r="B25" s="104" t="s">
        <v>2</v>
      </c>
      <c r="C25" s="104" t="s">
        <v>8</v>
      </c>
      <c r="D25" s="115">
        <v>8</v>
      </c>
      <c r="E25" s="116" t="s">
        <v>2</v>
      </c>
      <c r="F25" s="117">
        <v>4</v>
      </c>
      <c r="H25" s="118">
        <v>4</v>
      </c>
      <c r="I25" s="144" t="s">
        <v>85</v>
      </c>
      <c r="J25" s="145">
        <v>14</v>
      </c>
      <c r="K25" s="121">
        <v>7</v>
      </c>
      <c r="L25" s="121">
        <v>4</v>
      </c>
      <c r="M25" s="120">
        <v>3</v>
      </c>
      <c r="N25" s="121">
        <v>92</v>
      </c>
      <c r="O25" s="122" t="s">
        <v>2</v>
      </c>
      <c r="P25" s="120">
        <v>76</v>
      </c>
      <c r="Q25" s="123">
        <v>18</v>
      </c>
      <c r="R25" s="124" t="s">
        <v>3</v>
      </c>
    </row>
    <row r="26" spans="1:18" x14ac:dyDescent="0.25">
      <c r="A26" s="103" t="s">
        <v>13</v>
      </c>
      <c r="B26" s="104" t="s">
        <v>2</v>
      </c>
      <c r="C26" s="104" t="s">
        <v>33</v>
      </c>
      <c r="D26" s="115">
        <v>6</v>
      </c>
      <c r="E26" s="116" t="s">
        <v>2</v>
      </c>
      <c r="F26" s="117">
        <v>6</v>
      </c>
      <c r="H26" s="118">
        <v>5</v>
      </c>
      <c r="I26" s="144" t="s">
        <v>13</v>
      </c>
      <c r="J26" s="145">
        <v>15</v>
      </c>
      <c r="K26" s="121">
        <v>7</v>
      </c>
      <c r="L26" s="121">
        <v>3</v>
      </c>
      <c r="M26" s="120">
        <v>5</v>
      </c>
      <c r="N26" s="121">
        <v>98</v>
      </c>
      <c r="O26" s="122" t="s">
        <v>2</v>
      </c>
      <c r="P26" s="120">
        <v>82</v>
      </c>
      <c r="Q26" s="123">
        <v>17</v>
      </c>
      <c r="R26" s="124" t="s">
        <v>3</v>
      </c>
    </row>
    <row r="27" spans="1:18" x14ac:dyDescent="0.25">
      <c r="A27" s="103" t="s">
        <v>42</v>
      </c>
      <c r="B27" s="104" t="s">
        <v>2</v>
      </c>
      <c r="C27" s="104" t="s">
        <v>50</v>
      </c>
      <c r="D27" s="115">
        <v>5</v>
      </c>
      <c r="E27" s="116" t="s">
        <v>2</v>
      </c>
      <c r="F27" s="117">
        <v>7</v>
      </c>
      <c r="H27" s="118">
        <v>6</v>
      </c>
      <c r="I27" s="144" t="s">
        <v>30</v>
      </c>
      <c r="J27" s="145">
        <v>14</v>
      </c>
      <c r="K27" s="121">
        <v>6</v>
      </c>
      <c r="L27" s="121">
        <v>5</v>
      </c>
      <c r="M27" s="120">
        <v>3</v>
      </c>
      <c r="N27" s="121">
        <v>89</v>
      </c>
      <c r="O27" s="122" t="s">
        <v>2</v>
      </c>
      <c r="P27" s="120">
        <v>79</v>
      </c>
      <c r="Q27" s="123">
        <v>17</v>
      </c>
      <c r="R27" s="124" t="s">
        <v>3</v>
      </c>
    </row>
    <row r="28" spans="1:18" ht="13.8" thickBot="1" x14ac:dyDescent="0.3">
      <c r="A28" s="126" t="s">
        <v>30</v>
      </c>
      <c r="B28" s="127" t="s">
        <v>2</v>
      </c>
      <c r="C28" s="127" t="s">
        <v>37</v>
      </c>
      <c r="D28" s="189"/>
      <c r="E28" s="190"/>
      <c r="F28" s="191"/>
      <c r="H28" s="118">
        <v>7</v>
      </c>
      <c r="I28" s="144" t="s">
        <v>42</v>
      </c>
      <c r="J28" s="145">
        <v>15</v>
      </c>
      <c r="K28" s="121">
        <v>7</v>
      </c>
      <c r="L28" s="121">
        <v>2</v>
      </c>
      <c r="M28" s="120">
        <v>6</v>
      </c>
      <c r="N28" s="121">
        <v>93</v>
      </c>
      <c r="O28" s="122" t="s">
        <v>2</v>
      </c>
      <c r="P28" s="120">
        <v>87</v>
      </c>
      <c r="Q28" s="123">
        <v>16</v>
      </c>
      <c r="R28" s="124" t="s">
        <v>3</v>
      </c>
    </row>
    <row r="29" spans="1:18" ht="13.8" thickTop="1" x14ac:dyDescent="0.25">
      <c r="A29" s="131"/>
      <c r="B29" s="131"/>
      <c r="C29" s="131"/>
      <c r="D29" s="132"/>
      <c r="E29" s="131"/>
      <c r="F29" s="132"/>
      <c r="H29" s="118">
        <v>8</v>
      </c>
      <c r="I29" s="144" t="s">
        <v>86</v>
      </c>
      <c r="J29" s="145">
        <v>15</v>
      </c>
      <c r="K29" s="121">
        <v>6</v>
      </c>
      <c r="L29" s="121">
        <v>4</v>
      </c>
      <c r="M29" s="120">
        <v>5</v>
      </c>
      <c r="N29" s="121">
        <v>91</v>
      </c>
      <c r="O29" s="122" t="s">
        <v>2</v>
      </c>
      <c r="P29" s="120">
        <v>89</v>
      </c>
      <c r="Q29" s="123">
        <v>16</v>
      </c>
      <c r="R29" s="124" t="s">
        <v>3</v>
      </c>
    </row>
    <row r="30" spans="1:18" x14ac:dyDescent="0.25">
      <c r="A30" s="133"/>
      <c r="B30" s="133"/>
      <c r="C30" s="133"/>
      <c r="D30" s="133"/>
      <c r="E30" s="133"/>
      <c r="F30" s="133"/>
      <c r="H30" s="118">
        <v>9</v>
      </c>
      <c r="I30" s="144" t="s">
        <v>8</v>
      </c>
      <c r="J30" s="145">
        <v>15</v>
      </c>
      <c r="K30" s="121">
        <v>5</v>
      </c>
      <c r="L30" s="121">
        <v>4</v>
      </c>
      <c r="M30" s="120">
        <v>6</v>
      </c>
      <c r="N30" s="121">
        <v>93</v>
      </c>
      <c r="O30" s="122" t="s">
        <v>2</v>
      </c>
      <c r="P30" s="120">
        <v>87</v>
      </c>
      <c r="Q30" s="123">
        <v>14</v>
      </c>
      <c r="R30" s="124" t="s">
        <v>3</v>
      </c>
    </row>
    <row r="31" spans="1:18" x14ac:dyDescent="0.25">
      <c r="A31" s="133"/>
      <c r="B31" s="133"/>
      <c r="C31" s="133"/>
      <c r="D31" s="133"/>
      <c r="E31" s="133"/>
      <c r="F31" s="133"/>
      <c r="H31" s="118">
        <v>10</v>
      </c>
      <c r="I31" s="144" t="s">
        <v>24</v>
      </c>
      <c r="J31" s="145">
        <v>15</v>
      </c>
      <c r="K31" s="121">
        <v>4</v>
      </c>
      <c r="L31" s="121">
        <v>3</v>
      </c>
      <c r="M31" s="120">
        <v>8</v>
      </c>
      <c r="N31" s="121">
        <v>87</v>
      </c>
      <c r="O31" s="122" t="s">
        <v>2</v>
      </c>
      <c r="P31" s="120">
        <v>93</v>
      </c>
      <c r="Q31" s="123">
        <v>11</v>
      </c>
      <c r="R31" s="124" t="s">
        <v>3</v>
      </c>
    </row>
    <row r="32" spans="1:18" x14ac:dyDescent="0.25">
      <c r="A32" s="133"/>
      <c r="B32" s="133"/>
      <c r="C32" s="133"/>
      <c r="D32" s="133"/>
      <c r="E32" s="133"/>
      <c r="F32" s="133"/>
      <c r="H32" s="118">
        <v>11</v>
      </c>
      <c r="I32" s="144" t="s">
        <v>34</v>
      </c>
      <c r="J32" s="145">
        <v>15</v>
      </c>
      <c r="K32" s="121">
        <v>4</v>
      </c>
      <c r="L32" s="121">
        <v>2</v>
      </c>
      <c r="M32" s="120">
        <v>9</v>
      </c>
      <c r="N32" s="121">
        <v>75</v>
      </c>
      <c r="O32" s="122" t="s">
        <v>2</v>
      </c>
      <c r="P32" s="120">
        <v>105</v>
      </c>
      <c r="Q32" s="123">
        <v>10</v>
      </c>
      <c r="R32" s="134" t="s">
        <v>3</v>
      </c>
    </row>
    <row r="33" spans="1:29" x14ac:dyDescent="0.25">
      <c r="A33" s="133"/>
      <c r="B33" s="133"/>
      <c r="C33" s="133"/>
      <c r="D33" s="133"/>
      <c r="E33" s="133"/>
      <c r="F33" s="133"/>
      <c r="H33" s="118">
        <v>12</v>
      </c>
      <c r="I33" s="144" t="s">
        <v>50</v>
      </c>
      <c r="J33" s="145">
        <v>15</v>
      </c>
      <c r="K33" s="121">
        <v>4</v>
      </c>
      <c r="L33" s="121">
        <v>1</v>
      </c>
      <c r="M33" s="120">
        <v>10</v>
      </c>
      <c r="N33" s="121">
        <v>83</v>
      </c>
      <c r="O33" s="122" t="s">
        <v>2</v>
      </c>
      <c r="P33" s="120">
        <v>97</v>
      </c>
      <c r="Q33" s="123">
        <v>9</v>
      </c>
      <c r="R33" s="134" t="s">
        <v>3</v>
      </c>
    </row>
    <row r="34" spans="1:29" ht="13.8" thickBot="1" x14ac:dyDescent="0.3">
      <c r="A34" s="133"/>
      <c r="B34" s="133"/>
      <c r="C34" s="133"/>
      <c r="D34" s="133"/>
      <c r="E34" s="133"/>
      <c r="F34" s="133"/>
      <c r="H34" s="146">
        <v>13</v>
      </c>
      <c r="I34" s="147" t="s">
        <v>87</v>
      </c>
      <c r="J34" s="148">
        <v>15</v>
      </c>
      <c r="K34" s="139">
        <v>0</v>
      </c>
      <c r="L34" s="139">
        <v>1</v>
      </c>
      <c r="M34" s="138">
        <v>14</v>
      </c>
      <c r="N34" s="139">
        <v>39</v>
      </c>
      <c r="O34" s="140" t="s">
        <v>2</v>
      </c>
      <c r="P34" s="138">
        <v>141</v>
      </c>
      <c r="Q34" s="141">
        <v>1</v>
      </c>
      <c r="R34" s="149" t="s">
        <v>3</v>
      </c>
    </row>
    <row r="35" spans="1:29" ht="13.8" thickTop="1" x14ac:dyDescent="0.25">
      <c r="A35" s="133"/>
      <c r="B35" s="133"/>
      <c r="C35" s="133"/>
      <c r="D35" s="133"/>
      <c r="E35" s="133"/>
      <c r="F35" s="133"/>
      <c r="H35" s="122"/>
      <c r="I35" s="136"/>
      <c r="J35" s="121">
        <v>192</v>
      </c>
      <c r="K35" s="121">
        <v>78</v>
      </c>
      <c r="L35" s="121">
        <v>36</v>
      </c>
      <c r="M35" s="121">
        <v>78</v>
      </c>
      <c r="N35" s="121">
        <v>1152</v>
      </c>
      <c r="O35" s="121">
        <v>0</v>
      </c>
      <c r="P35" s="121">
        <v>1152</v>
      </c>
      <c r="Q35" s="123">
        <v>192</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110</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36</v>
      </c>
      <c r="B39" s="131" t="s">
        <v>2</v>
      </c>
      <c r="C39" s="158" t="s">
        <v>9</v>
      </c>
      <c r="D39" s="163">
        <v>5</v>
      </c>
      <c r="E39" s="164" t="s">
        <v>2</v>
      </c>
      <c r="F39" s="165">
        <v>7</v>
      </c>
      <c r="H39" s="108">
        <v>1</v>
      </c>
      <c r="I39" s="166" t="s">
        <v>9</v>
      </c>
      <c r="J39" s="110">
        <v>14</v>
      </c>
      <c r="K39" s="111">
        <v>10</v>
      </c>
      <c r="L39" s="111">
        <v>2</v>
      </c>
      <c r="M39" s="110">
        <v>2</v>
      </c>
      <c r="N39" s="111">
        <v>105</v>
      </c>
      <c r="O39" s="112" t="s">
        <v>2</v>
      </c>
      <c r="P39" s="110">
        <v>63</v>
      </c>
      <c r="Q39" s="113">
        <v>22</v>
      </c>
      <c r="R39" s="114" t="s">
        <v>3</v>
      </c>
    </row>
    <row r="40" spans="1:29" x14ac:dyDescent="0.25">
      <c r="A40" s="162" t="s">
        <v>22</v>
      </c>
      <c r="B40" s="131" t="s">
        <v>2</v>
      </c>
      <c r="C40" s="158" t="s">
        <v>44</v>
      </c>
      <c r="D40" s="167">
        <v>9</v>
      </c>
      <c r="E40" s="131" t="s">
        <v>2</v>
      </c>
      <c r="F40" s="168">
        <v>3</v>
      </c>
      <c r="H40" s="118">
        <v>2</v>
      </c>
      <c r="I40" s="144" t="s">
        <v>29</v>
      </c>
      <c r="J40" s="145">
        <v>14</v>
      </c>
      <c r="K40" s="151">
        <v>10</v>
      </c>
      <c r="L40" s="121">
        <v>2</v>
      </c>
      <c r="M40" s="120">
        <v>2</v>
      </c>
      <c r="N40" s="151">
        <v>105</v>
      </c>
      <c r="O40" s="122" t="s">
        <v>2</v>
      </c>
      <c r="P40" s="120">
        <v>63</v>
      </c>
      <c r="Q40" s="152">
        <v>22</v>
      </c>
      <c r="R40" s="124" t="s">
        <v>3</v>
      </c>
    </row>
    <row r="41" spans="1:29" x14ac:dyDescent="0.25">
      <c r="A41" s="162" t="s">
        <v>28</v>
      </c>
      <c r="B41" s="131" t="s">
        <v>2</v>
      </c>
      <c r="C41" s="158" t="s">
        <v>63</v>
      </c>
      <c r="D41" s="167">
        <v>6</v>
      </c>
      <c r="E41" s="131" t="s">
        <v>2</v>
      </c>
      <c r="F41" s="168">
        <v>6</v>
      </c>
      <c r="H41" s="118">
        <v>3</v>
      </c>
      <c r="I41" s="144" t="s">
        <v>36</v>
      </c>
      <c r="J41" s="145">
        <v>14</v>
      </c>
      <c r="K41" s="151">
        <v>8</v>
      </c>
      <c r="L41" s="121">
        <v>4</v>
      </c>
      <c r="M41" s="120">
        <v>2</v>
      </c>
      <c r="N41" s="151">
        <v>99</v>
      </c>
      <c r="O41" s="122" t="s">
        <v>2</v>
      </c>
      <c r="P41" s="120">
        <v>69</v>
      </c>
      <c r="Q41" s="152">
        <v>20</v>
      </c>
      <c r="R41" s="124" t="s">
        <v>3</v>
      </c>
    </row>
    <row r="42" spans="1:29" x14ac:dyDescent="0.25">
      <c r="A42" s="162" t="s">
        <v>21</v>
      </c>
      <c r="B42" s="131" t="s">
        <v>2</v>
      </c>
      <c r="C42" s="158" t="s">
        <v>45</v>
      </c>
      <c r="D42" s="167">
        <v>9</v>
      </c>
      <c r="E42" s="131" t="s">
        <v>2</v>
      </c>
      <c r="F42" s="168">
        <v>3</v>
      </c>
      <c r="G42" s="131"/>
      <c r="H42" s="118">
        <v>4</v>
      </c>
      <c r="I42" s="153" t="s">
        <v>22</v>
      </c>
      <c r="J42" s="145">
        <v>14</v>
      </c>
      <c r="K42" s="151">
        <v>9</v>
      </c>
      <c r="L42" s="121">
        <v>0</v>
      </c>
      <c r="M42" s="120">
        <v>5</v>
      </c>
      <c r="N42" s="151">
        <v>90</v>
      </c>
      <c r="O42" s="122" t="s">
        <v>2</v>
      </c>
      <c r="P42" s="120">
        <v>78</v>
      </c>
      <c r="Q42" s="152">
        <v>18</v>
      </c>
      <c r="R42" s="124" t="s">
        <v>3</v>
      </c>
    </row>
    <row r="43" spans="1:29" x14ac:dyDescent="0.25">
      <c r="A43" s="162" t="s">
        <v>46</v>
      </c>
      <c r="B43" s="131" t="s">
        <v>2</v>
      </c>
      <c r="C43" s="158" t="s">
        <v>29</v>
      </c>
      <c r="D43" s="167">
        <v>4</v>
      </c>
      <c r="E43" s="131" t="s">
        <v>2</v>
      </c>
      <c r="F43" s="168">
        <v>8</v>
      </c>
      <c r="H43" s="118">
        <v>5</v>
      </c>
      <c r="I43" s="144" t="s">
        <v>63</v>
      </c>
      <c r="J43" s="145">
        <v>14</v>
      </c>
      <c r="K43" s="151">
        <v>5</v>
      </c>
      <c r="L43" s="121">
        <v>6</v>
      </c>
      <c r="M43" s="120">
        <v>3</v>
      </c>
      <c r="N43" s="151">
        <v>90</v>
      </c>
      <c r="O43" s="122" t="s">
        <v>2</v>
      </c>
      <c r="P43" s="120">
        <v>78</v>
      </c>
      <c r="Q43" s="152">
        <v>16</v>
      </c>
      <c r="R43" s="124" t="s">
        <v>3</v>
      </c>
    </row>
    <row r="44" spans="1:29" ht="13.8" thickBot="1" x14ac:dyDescent="0.3">
      <c r="A44" s="182" t="s">
        <v>89</v>
      </c>
      <c r="B44" s="170" t="s">
        <v>2</v>
      </c>
      <c r="C44" s="183" t="s">
        <v>88</v>
      </c>
      <c r="D44" s="172">
        <v>5</v>
      </c>
      <c r="E44" s="170" t="s">
        <v>2</v>
      </c>
      <c r="F44" s="173">
        <v>7</v>
      </c>
      <c r="G44" s="178"/>
      <c r="H44" s="118">
        <v>6</v>
      </c>
      <c r="I44" s="153" t="s">
        <v>88</v>
      </c>
      <c r="J44" s="145">
        <v>14</v>
      </c>
      <c r="K44" s="151">
        <v>6</v>
      </c>
      <c r="L44" s="121">
        <v>3</v>
      </c>
      <c r="M44" s="120">
        <v>5</v>
      </c>
      <c r="N44" s="151">
        <v>87</v>
      </c>
      <c r="O44" s="122" t="s">
        <v>2</v>
      </c>
      <c r="P44" s="120">
        <v>81</v>
      </c>
      <c r="Q44" s="152">
        <v>15</v>
      </c>
      <c r="R44" s="124" t="s">
        <v>3</v>
      </c>
    </row>
    <row r="45" spans="1:29" ht="13.8" thickTop="1" x14ac:dyDescent="0.25">
      <c r="A45" s="179"/>
      <c r="B45" s="131"/>
      <c r="C45" s="131"/>
      <c r="D45" s="132"/>
      <c r="E45" s="131"/>
      <c r="F45" s="132"/>
      <c r="H45" s="118">
        <v>7</v>
      </c>
      <c r="I45" s="153" t="s">
        <v>46</v>
      </c>
      <c r="J45" s="145">
        <v>14</v>
      </c>
      <c r="K45" s="151">
        <v>4</v>
      </c>
      <c r="L45" s="121">
        <v>4</v>
      </c>
      <c r="M45" s="120">
        <v>6</v>
      </c>
      <c r="N45" s="151">
        <v>78</v>
      </c>
      <c r="O45" s="122" t="s">
        <v>2</v>
      </c>
      <c r="P45" s="120">
        <v>90</v>
      </c>
      <c r="Q45" s="152">
        <v>12</v>
      </c>
      <c r="R45" s="124" t="s">
        <v>3</v>
      </c>
    </row>
    <row r="46" spans="1:29" x14ac:dyDescent="0.25">
      <c r="A46" s="131"/>
      <c r="B46" s="131"/>
      <c r="C46" s="131"/>
      <c r="D46" s="132"/>
      <c r="E46" s="132"/>
      <c r="F46" s="132"/>
      <c r="H46" s="118">
        <v>8</v>
      </c>
      <c r="I46" s="144" t="s">
        <v>45</v>
      </c>
      <c r="J46" s="145">
        <v>14</v>
      </c>
      <c r="K46" s="151">
        <v>4</v>
      </c>
      <c r="L46" s="121">
        <v>3</v>
      </c>
      <c r="M46" s="120">
        <v>7</v>
      </c>
      <c r="N46" s="151">
        <v>72</v>
      </c>
      <c r="O46" s="122" t="s">
        <v>2</v>
      </c>
      <c r="P46" s="120">
        <v>96</v>
      </c>
      <c r="Q46" s="152">
        <v>11</v>
      </c>
      <c r="R46" s="124" t="s">
        <v>3</v>
      </c>
    </row>
    <row r="47" spans="1:29" x14ac:dyDescent="0.25">
      <c r="A47" s="133"/>
      <c r="B47" s="133"/>
      <c r="C47" s="133"/>
      <c r="D47" s="133"/>
      <c r="E47" s="133"/>
      <c r="F47" s="133"/>
      <c r="H47" s="118">
        <v>9</v>
      </c>
      <c r="I47" s="153" t="s">
        <v>21</v>
      </c>
      <c r="J47" s="145">
        <v>14</v>
      </c>
      <c r="K47" s="151">
        <v>2</v>
      </c>
      <c r="L47" s="121">
        <v>7</v>
      </c>
      <c r="M47" s="120">
        <v>5</v>
      </c>
      <c r="N47" s="151">
        <v>78</v>
      </c>
      <c r="O47" s="122" t="s">
        <v>2</v>
      </c>
      <c r="P47" s="120">
        <v>90</v>
      </c>
      <c r="Q47" s="152">
        <v>11</v>
      </c>
      <c r="R47" s="124" t="s">
        <v>3</v>
      </c>
    </row>
    <row r="48" spans="1:29" x14ac:dyDescent="0.25">
      <c r="A48" s="133"/>
      <c r="B48" s="133"/>
      <c r="C48" s="133"/>
      <c r="D48" s="133"/>
      <c r="E48" s="133"/>
      <c r="F48" s="133"/>
      <c r="H48" s="118">
        <v>10</v>
      </c>
      <c r="I48" s="144" t="s">
        <v>89</v>
      </c>
      <c r="J48" s="145">
        <v>14</v>
      </c>
      <c r="K48" s="151">
        <v>2</v>
      </c>
      <c r="L48" s="121">
        <v>5</v>
      </c>
      <c r="M48" s="120">
        <v>7</v>
      </c>
      <c r="N48" s="151">
        <v>73</v>
      </c>
      <c r="O48" s="122" t="s">
        <v>2</v>
      </c>
      <c r="P48" s="120">
        <v>95</v>
      </c>
      <c r="Q48" s="152">
        <v>9</v>
      </c>
      <c r="R48" s="124" t="s">
        <v>3</v>
      </c>
    </row>
    <row r="49" spans="1:18" x14ac:dyDescent="0.25">
      <c r="A49" s="133"/>
      <c r="B49" s="133"/>
      <c r="C49" s="133"/>
      <c r="D49" s="133"/>
      <c r="E49" s="133"/>
      <c r="F49" s="133"/>
      <c r="H49" s="118">
        <v>11</v>
      </c>
      <c r="I49" s="144" t="s">
        <v>28</v>
      </c>
      <c r="J49" s="145">
        <v>14</v>
      </c>
      <c r="K49" s="151">
        <v>1</v>
      </c>
      <c r="L49" s="121">
        <v>6</v>
      </c>
      <c r="M49" s="120">
        <v>7</v>
      </c>
      <c r="N49" s="151">
        <v>77</v>
      </c>
      <c r="O49" s="122" t="s">
        <v>2</v>
      </c>
      <c r="P49" s="120">
        <v>91</v>
      </c>
      <c r="Q49" s="152">
        <v>8</v>
      </c>
      <c r="R49" s="124" t="s">
        <v>3</v>
      </c>
    </row>
    <row r="50" spans="1:18" ht="13.8" thickBot="1" x14ac:dyDescent="0.3">
      <c r="A50" s="133"/>
      <c r="B50" s="133"/>
      <c r="C50" s="133"/>
      <c r="D50" s="133"/>
      <c r="E50" s="133"/>
      <c r="F50" s="133"/>
      <c r="H50" s="146">
        <v>12</v>
      </c>
      <c r="I50" s="147" t="s">
        <v>44</v>
      </c>
      <c r="J50" s="148">
        <v>14</v>
      </c>
      <c r="K50" s="154">
        <v>1</v>
      </c>
      <c r="L50" s="139">
        <v>2</v>
      </c>
      <c r="M50" s="138">
        <v>11</v>
      </c>
      <c r="N50" s="154">
        <v>54</v>
      </c>
      <c r="O50" s="140" t="s">
        <v>2</v>
      </c>
      <c r="P50" s="138">
        <v>114</v>
      </c>
      <c r="Q50" s="155">
        <v>4</v>
      </c>
      <c r="R50" s="142" t="s">
        <v>3</v>
      </c>
    </row>
    <row r="51" spans="1:18" ht="13.8" thickTop="1" x14ac:dyDescent="0.25">
      <c r="A51" s="133"/>
      <c r="B51" s="133"/>
      <c r="C51" s="133"/>
      <c r="D51" s="133"/>
      <c r="E51" s="133"/>
      <c r="F51" s="133"/>
      <c r="J51" s="156">
        <v>168</v>
      </c>
      <c r="K51" s="156">
        <v>62</v>
      </c>
      <c r="L51" s="156">
        <v>44</v>
      </c>
      <c r="M51" s="156">
        <v>62</v>
      </c>
      <c r="N51" s="156">
        <v>1008</v>
      </c>
      <c r="O51" s="156">
        <v>0</v>
      </c>
      <c r="P51" s="156">
        <v>1008</v>
      </c>
      <c r="Q51" s="157">
        <v>168</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110</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92</v>
      </c>
      <c r="B55" s="164" t="s">
        <v>2</v>
      </c>
      <c r="C55" s="175" t="s">
        <v>90</v>
      </c>
      <c r="D55" s="163">
        <v>4</v>
      </c>
      <c r="E55" s="164" t="s">
        <v>2</v>
      </c>
      <c r="F55" s="165">
        <v>8</v>
      </c>
      <c r="H55" s="108">
        <v>1</v>
      </c>
      <c r="I55" s="176" t="s">
        <v>90</v>
      </c>
      <c r="J55" s="110">
        <v>14</v>
      </c>
      <c r="K55" s="111">
        <v>13</v>
      </c>
      <c r="L55" s="111">
        <v>0</v>
      </c>
      <c r="M55" s="110">
        <v>1</v>
      </c>
      <c r="N55" s="111">
        <v>115</v>
      </c>
      <c r="O55" s="112" t="s">
        <v>2</v>
      </c>
      <c r="P55" s="110">
        <v>53</v>
      </c>
      <c r="Q55" s="113">
        <v>26</v>
      </c>
      <c r="R55" s="114" t="s">
        <v>3</v>
      </c>
    </row>
    <row r="56" spans="1:18" x14ac:dyDescent="0.25">
      <c r="A56" s="162" t="s">
        <v>26</v>
      </c>
      <c r="B56" s="131" t="s">
        <v>2</v>
      </c>
      <c r="C56" s="158" t="s">
        <v>68</v>
      </c>
      <c r="D56" s="167">
        <v>7</v>
      </c>
      <c r="E56" s="131" t="s">
        <v>2</v>
      </c>
      <c r="F56" s="168">
        <v>5</v>
      </c>
      <c r="H56" s="118">
        <v>2</v>
      </c>
      <c r="I56" s="134" t="s">
        <v>26</v>
      </c>
      <c r="J56" s="120">
        <v>14</v>
      </c>
      <c r="K56" s="121">
        <v>10</v>
      </c>
      <c r="L56" s="121">
        <v>2</v>
      </c>
      <c r="M56" s="120">
        <v>2</v>
      </c>
      <c r="N56" s="121">
        <v>102</v>
      </c>
      <c r="O56" s="121" t="s">
        <v>2</v>
      </c>
      <c r="P56" s="120">
        <v>66</v>
      </c>
      <c r="Q56" s="123">
        <v>22</v>
      </c>
      <c r="R56" s="124" t="s">
        <v>3</v>
      </c>
    </row>
    <row r="57" spans="1:18" x14ac:dyDescent="0.25">
      <c r="A57" s="162" t="s">
        <v>47</v>
      </c>
      <c r="B57" s="131" t="s">
        <v>2</v>
      </c>
      <c r="C57" s="158" t="s">
        <v>49</v>
      </c>
      <c r="D57" s="167">
        <v>5</v>
      </c>
      <c r="E57" s="131" t="s">
        <v>2</v>
      </c>
      <c r="F57" s="168">
        <v>7</v>
      </c>
      <c r="H57" s="118">
        <v>3</v>
      </c>
      <c r="I57" s="134" t="s">
        <v>92</v>
      </c>
      <c r="J57" s="120">
        <v>14</v>
      </c>
      <c r="K57" s="121">
        <v>9</v>
      </c>
      <c r="L57" s="121">
        <v>2</v>
      </c>
      <c r="M57" s="120">
        <v>3</v>
      </c>
      <c r="N57" s="121">
        <v>101</v>
      </c>
      <c r="O57" s="121" t="s">
        <v>2</v>
      </c>
      <c r="P57" s="120">
        <v>67</v>
      </c>
      <c r="Q57" s="123">
        <v>20</v>
      </c>
      <c r="R57" s="124" t="s">
        <v>3</v>
      </c>
    </row>
    <row r="58" spans="1:18" x14ac:dyDescent="0.25">
      <c r="A58" s="162" t="s">
        <v>35</v>
      </c>
      <c r="B58" s="131" t="s">
        <v>2</v>
      </c>
      <c r="C58" s="158" t="s">
        <v>48</v>
      </c>
      <c r="D58" s="167">
        <v>7</v>
      </c>
      <c r="E58" s="131" t="s">
        <v>2</v>
      </c>
      <c r="F58" s="168">
        <v>5</v>
      </c>
      <c r="H58" s="118">
        <v>4</v>
      </c>
      <c r="I58" s="134" t="s">
        <v>27</v>
      </c>
      <c r="J58" s="120">
        <v>14</v>
      </c>
      <c r="K58" s="121">
        <v>9</v>
      </c>
      <c r="L58" s="121">
        <v>2</v>
      </c>
      <c r="M58" s="120">
        <v>3</v>
      </c>
      <c r="N58" s="121">
        <v>96</v>
      </c>
      <c r="O58" s="121" t="s">
        <v>2</v>
      </c>
      <c r="P58" s="120">
        <v>72</v>
      </c>
      <c r="Q58" s="123">
        <v>20</v>
      </c>
      <c r="R58" s="124" t="s">
        <v>3</v>
      </c>
    </row>
    <row r="59" spans="1:18" x14ac:dyDescent="0.25">
      <c r="A59" s="162" t="s">
        <v>91</v>
      </c>
      <c r="B59" s="131" t="s">
        <v>2</v>
      </c>
      <c r="C59" s="158" t="s">
        <v>27</v>
      </c>
      <c r="D59" s="167">
        <v>2</v>
      </c>
      <c r="E59" s="131" t="s">
        <v>2</v>
      </c>
      <c r="F59" s="168">
        <v>10</v>
      </c>
      <c r="H59" s="118">
        <v>5</v>
      </c>
      <c r="I59" s="158" t="s">
        <v>10</v>
      </c>
      <c r="J59" s="120">
        <v>14</v>
      </c>
      <c r="K59" s="121">
        <v>7</v>
      </c>
      <c r="L59" s="121">
        <v>3</v>
      </c>
      <c r="M59" s="120">
        <v>4</v>
      </c>
      <c r="N59" s="121">
        <v>95</v>
      </c>
      <c r="O59" s="121" t="s">
        <v>2</v>
      </c>
      <c r="P59" s="120">
        <v>73</v>
      </c>
      <c r="Q59" s="123">
        <v>17</v>
      </c>
      <c r="R59" s="124" t="s">
        <v>3</v>
      </c>
    </row>
    <row r="60" spans="1:18" ht="13.8" thickBot="1" x14ac:dyDescent="0.3">
      <c r="A60" s="169" t="s">
        <v>10</v>
      </c>
      <c r="B60" s="170" t="s">
        <v>2</v>
      </c>
      <c r="C60" s="171" t="s">
        <v>7</v>
      </c>
      <c r="D60" s="172">
        <v>8</v>
      </c>
      <c r="E60" s="170" t="s">
        <v>2</v>
      </c>
      <c r="F60" s="173">
        <v>4</v>
      </c>
      <c r="H60" s="118">
        <v>6</v>
      </c>
      <c r="I60" s="134" t="s">
        <v>7</v>
      </c>
      <c r="J60" s="120">
        <v>14</v>
      </c>
      <c r="K60" s="121">
        <v>6</v>
      </c>
      <c r="L60" s="121">
        <v>1</v>
      </c>
      <c r="M60" s="120">
        <v>7</v>
      </c>
      <c r="N60" s="121">
        <v>83</v>
      </c>
      <c r="O60" s="121" t="s">
        <v>2</v>
      </c>
      <c r="P60" s="120">
        <v>85</v>
      </c>
      <c r="Q60" s="123">
        <v>13</v>
      </c>
      <c r="R60" s="124" t="s">
        <v>3</v>
      </c>
    </row>
    <row r="61" spans="1:18" ht="13.8" thickTop="1" x14ac:dyDescent="0.25">
      <c r="A61" s="131"/>
      <c r="B61" s="131"/>
      <c r="C61" s="131"/>
      <c r="D61" s="132"/>
      <c r="E61" s="131"/>
      <c r="F61" s="132"/>
      <c r="H61" s="118">
        <v>7</v>
      </c>
      <c r="I61" s="134" t="s">
        <v>48</v>
      </c>
      <c r="J61" s="120">
        <v>14</v>
      </c>
      <c r="K61" s="121">
        <v>5</v>
      </c>
      <c r="L61" s="121">
        <v>2</v>
      </c>
      <c r="M61" s="120">
        <v>7</v>
      </c>
      <c r="N61" s="121">
        <v>87</v>
      </c>
      <c r="O61" s="121" t="s">
        <v>2</v>
      </c>
      <c r="P61" s="120">
        <v>81</v>
      </c>
      <c r="Q61" s="123">
        <v>12</v>
      </c>
      <c r="R61" s="124" t="s">
        <v>3</v>
      </c>
    </row>
    <row r="62" spans="1:18" x14ac:dyDescent="0.25">
      <c r="A62" s="133"/>
      <c r="B62" s="133"/>
      <c r="C62" s="133"/>
      <c r="D62" s="133"/>
      <c r="E62" s="133"/>
      <c r="F62" s="133"/>
      <c r="H62" s="118">
        <v>8</v>
      </c>
      <c r="I62" s="158" t="s">
        <v>68</v>
      </c>
      <c r="J62" s="120">
        <v>14</v>
      </c>
      <c r="K62" s="121">
        <v>5</v>
      </c>
      <c r="L62" s="121">
        <v>2</v>
      </c>
      <c r="M62" s="120">
        <v>7</v>
      </c>
      <c r="N62" s="121">
        <v>82</v>
      </c>
      <c r="O62" s="121" t="s">
        <v>2</v>
      </c>
      <c r="P62" s="120">
        <v>86</v>
      </c>
      <c r="Q62" s="123">
        <v>12</v>
      </c>
      <c r="R62" s="124" t="s">
        <v>3</v>
      </c>
    </row>
    <row r="63" spans="1:18" x14ac:dyDescent="0.25">
      <c r="A63" s="133"/>
      <c r="B63" s="133"/>
      <c r="C63" s="133"/>
      <c r="D63" s="133"/>
      <c r="E63" s="133"/>
      <c r="F63" s="133"/>
      <c r="H63" s="118">
        <v>9</v>
      </c>
      <c r="I63" s="134" t="s">
        <v>49</v>
      </c>
      <c r="J63" s="120">
        <v>14</v>
      </c>
      <c r="K63" s="121">
        <v>3</v>
      </c>
      <c r="L63" s="121">
        <v>4</v>
      </c>
      <c r="M63" s="120">
        <v>7</v>
      </c>
      <c r="N63" s="121">
        <v>71</v>
      </c>
      <c r="O63" s="121" t="s">
        <v>2</v>
      </c>
      <c r="P63" s="120">
        <v>97</v>
      </c>
      <c r="Q63" s="123">
        <v>10</v>
      </c>
      <c r="R63" s="124" t="s">
        <v>3</v>
      </c>
    </row>
    <row r="64" spans="1:18" x14ac:dyDescent="0.25">
      <c r="A64" s="93"/>
      <c r="B64" s="133"/>
      <c r="C64" s="133"/>
      <c r="D64" s="133"/>
      <c r="E64" s="133"/>
      <c r="F64" s="133"/>
      <c r="H64" s="118">
        <v>10</v>
      </c>
      <c r="I64" s="134" t="s">
        <v>35</v>
      </c>
      <c r="J64" s="120">
        <v>14</v>
      </c>
      <c r="K64" s="121">
        <v>2</v>
      </c>
      <c r="L64" s="121">
        <v>4</v>
      </c>
      <c r="M64" s="120">
        <v>8</v>
      </c>
      <c r="N64" s="121">
        <v>74</v>
      </c>
      <c r="O64" s="121" t="s">
        <v>2</v>
      </c>
      <c r="P64" s="120">
        <v>94</v>
      </c>
      <c r="Q64" s="123">
        <v>8</v>
      </c>
      <c r="R64" s="124" t="s">
        <v>3</v>
      </c>
    </row>
    <row r="65" spans="1:23" x14ac:dyDescent="0.25">
      <c r="A65" s="133"/>
      <c r="B65" s="133"/>
      <c r="C65" s="133"/>
      <c r="D65" s="133"/>
      <c r="E65" s="133"/>
      <c r="F65" s="133"/>
      <c r="H65" s="118">
        <v>11</v>
      </c>
      <c r="I65" s="134" t="s">
        <v>47</v>
      </c>
      <c r="J65" s="120">
        <v>14</v>
      </c>
      <c r="K65" s="121">
        <v>2</v>
      </c>
      <c r="L65" s="121">
        <v>0</v>
      </c>
      <c r="M65" s="120">
        <v>12</v>
      </c>
      <c r="N65" s="121">
        <v>52</v>
      </c>
      <c r="O65" s="121" t="s">
        <v>2</v>
      </c>
      <c r="P65" s="120">
        <v>116</v>
      </c>
      <c r="Q65" s="123">
        <v>4</v>
      </c>
      <c r="R65" s="124" t="s">
        <v>3</v>
      </c>
    </row>
    <row r="66" spans="1:23" ht="13.8" thickBot="1" x14ac:dyDescent="0.3">
      <c r="A66" s="133"/>
      <c r="B66" s="133"/>
      <c r="C66" s="133"/>
      <c r="D66" s="133"/>
      <c r="E66" s="133"/>
      <c r="F66" s="133"/>
      <c r="H66" s="146">
        <v>12</v>
      </c>
      <c r="I66" s="149" t="s">
        <v>91</v>
      </c>
      <c r="J66" s="138">
        <v>14</v>
      </c>
      <c r="K66" s="139">
        <v>0</v>
      </c>
      <c r="L66" s="139">
        <v>4</v>
      </c>
      <c r="M66" s="138">
        <v>10</v>
      </c>
      <c r="N66" s="139">
        <v>50</v>
      </c>
      <c r="O66" s="139" t="s">
        <v>2</v>
      </c>
      <c r="P66" s="138">
        <v>118</v>
      </c>
      <c r="Q66" s="141">
        <v>4</v>
      </c>
      <c r="R66" s="142" t="s">
        <v>3</v>
      </c>
      <c r="V66" s="136"/>
    </row>
    <row r="67" spans="1:23" ht="13.8" thickTop="1" x14ac:dyDescent="0.25">
      <c r="A67" s="133"/>
      <c r="B67" s="133"/>
      <c r="C67" s="133"/>
      <c r="D67" s="133"/>
      <c r="E67" s="133"/>
      <c r="F67" s="133"/>
      <c r="J67" s="156">
        <v>168</v>
      </c>
      <c r="K67" s="156">
        <v>71</v>
      </c>
      <c r="L67" s="156">
        <v>26</v>
      </c>
      <c r="M67" s="156">
        <v>71</v>
      </c>
      <c r="N67" s="156">
        <v>1008</v>
      </c>
      <c r="O67" s="156">
        <v>0</v>
      </c>
      <c r="P67" s="156">
        <v>1008</v>
      </c>
      <c r="Q67" s="157">
        <v>168</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18</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42769</v>
      </c>
    </row>
    <row r="4" spans="1:29" ht="14.4" thickTop="1" thickBot="1" x14ac:dyDescent="0.3">
      <c r="A4" s="95" t="s">
        <v>56</v>
      </c>
      <c r="B4" s="96">
        <v>0</v>
      </c>
      <c r="C4" s="177" t="s">
        <v>113</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38</v>
      </c>
      <c r="B5" s="104" t="s">
        <v>2</v>
      </c>
      <c r="C5" s="104" t="s">
        <v>12</v>
      </c>
      <c r="D5" s="105">
        <v>8</v>
      </c>
      <c r="E5" s="106" t="s">
        <v>2</v>
      </c>
      <c r="F5" s="107">
        <v>4</v>
      </c>
      <c r="H5" s="108">
        <v>1</v>
      </c>
      <c r="I5" s="109" t="s">
        <v>19</v>
      </c>
      <c r="J5" s="110">
        <v>15</v>
      </c>
      <c r="K5" s="111">
        <v>13</v>
      </c>
      <c r="L5" s="111">
        <v>1</v>
      </c>
      <c r="M5" s="110">
        <v>1</v>
      </c>
      <c r="N5" s="111">
        <v>122</v>
      </c>
      <c r="O5" s="112" t="s">
        <v>2</v>
      </c>
      <c r="P5" s="110">
        <v>58</v>
      </c>
      <c r="Q5" s="113">
        <v>27</v>
      </c>
      <c r="R5" s="114" t="s">
        <v>3</v>
      </c>
    </row>
    <row r="6" spans="1:29" x14ac:dyDescent="0.25">
      <c r="A6" s="103" t="s">
        <v>15</v>
      </c>
      <c r="B6" s="104" t="s">
        <v>2</v>
      </c>
      <c r="C6" s="104" t="s">
        <v>17</v>
      </c>
      <c r="D6" s="115">
        <v>9</v>
      </c>
      <c r="E6" s="116" t="s">
        <v>2</v>
      </c>
      <c r="F6" s="117">
        <v>3</v>
      </c>
      <c r="H6" s="118">
        <v>2</v>
      </c>
      <c r="I6" s="119" t="s">
        <v>15</v>
      </c>
      <c r="J6" s="120">
        <v>16</v>
      </c>
      <c r="K6" s="121">
        <v>12</v>
      </c>
      <c r="L6" s="121">
        <v>2</v>
      </c>
      <c r="M6" s="120">
        <v>2</v>
      </c>
      <c r="N6" s="121">
        <v>127</v>
      </c>
      <c r="O6" s="122" t="s">
        <v>2</v>
      </c>
      <c r="P6" s="120">
        <v>65</v>
      </c>
      <c r="Q6" s="123">
        <v>26</v>
      </c>
      <c r="R6" s="124" t="s">
        <v>3</v>
      </c>
    </row>
    <row r="7" spans="1:29" x14ac:dyDescent="0.25">
      <c r="A7" s="103" t="s">
        <v>14</v>
      </c>
      <c r="B7" s="104" t="s">
        <v>2</v>
      </c>
      <c r="C7" s="104" t="s">
        <v>65</v>
      </c>
      <c r="D7" s="115">
        <v>6</v>
      </c>
      <c r="E7" s="116" t="s">
        <v>2</v>
      </c>
      <c r="F7" s="117">
        <v>6</v>
      </c>
      <c r="H7" s="118">
        <v>3</v>
      </c>
      <c r="I7" s="119" t="s">
        <v>12</v>
      </c>
      <c r="J7" s="120">
        <v>16</v>
      </c>
      <c r="K7" s="121">
        <v>11</v>
      </c>
      <c r="L7" s="121">
        <v>0</v>
      </c>
      <c r="M7" s="120">
        <v>5</v>
      </c>
      <c r="N7" s="121">
        <v>115</v>
      </c>
      <c r="O7" s="122" t="s">
        <v>2</v>
      </c>
      <c r="P7" s="120">
        <v>77</v>
      </c>
      <c r="Q7" s="123">
        <v>22</v>
      </c>
      <c r="R7" s="124" t="s">
        <v>3</v>
      </c>
    </row>
    <row r="8" spans="1:29" x14ac:dyDescent="0.25">
      <c r="A8" s="103" t="s">
        <v>18</v>
      </c>
      <c r="B8" s="104" t="s">
        <v>2</v>
      </c>
      <c r="C8" s="104" t="s">
        <v>11</v>
      </c>
      <c r="D8" s="115">
        <v>4</v>
      </c>
      <c r="E8" s="116" t="s">
        <v>2</v>
      </c>
      <c r="F8" s="117">
        <v>8</v>
      </c>
      <c r="H8" s="118">
        <v>4</v>
      </c>
      <c r="I8" s="125" t="s">
        <v>38</v>
      </c>
      <c r="J8" s="120">
        <v>15</v>
      </c>
      <c r="K8" s="121">
        <v>10</v>
      </c>
      <c r="L8" s="121">
        <v>0</v>
      </c>
      <c r="M8" s="120">
        <v>5</v>
      </c>
      <c r="N8" s="121">
        <v>108</v>
      </c>
      <c r="O8" s="122" t="s">
        <v>2</v>
      </c>
      <c r="P8" s="120">
        <v>72</v>
      </c>
      <c r="Q8" s="123">
        <v>20</v>
      </c>
      <c r="R8" s="124" t="s">
        <v>3</v>
      </c>
    </row>
    <row r="9" spans="1:29" x14ac:dyDescent="0.25">
      <c r="A9" s="103" t="s">
        <v>32</v>
      </c>
      <c r="B9" s="104" t="s">
        <v>2</v>
      </c>
      <c r="C9" s="104" t="s">
        <v>31</v>
      </c>
      <c r="D9" s="115">
        <v>6</v>
      </c>
      <c r="E9" s="116" t="s">
        <v>2</v>
      </c>
      <c r="F9" s="117">
        <v>6</v>
      </c>
      <c r="H9" s="118">
        <v>5</v>
      </c>
      <c r="I9" s="119" t="s">
        <v>32</v>
      </c>
      <c r="J9" s="120">
        <v>16</v>
      </c>
      <c r="K9" s="121">
        <v>9</v>
      </c>
      <c r="L9" s="121">
        <v>2</v>
      </c>
      <c r="M9" s="120">
        <v>5</v>
      </c>
      <c r="N9" s="121">
        <v>99</v>
      </c>
      <c r="O9" s="122" t="s">
        <v>2</v>
      </c>
      <c r="P9" s="120">
        <v>93</v>
      </c>
      <c r="Q9" s="123">
        <v>20</v>
      </c>
      <c r="R9" s="124" t="s">
        <v>3</v>
      </c>
    </row>
    <row r="10" spans="1:29" x14ac:dyDescent="0.25">
      <c r="A10" s="103" t="s">
        <v>19</v>
      </c>
      <c r="B10" s="104" t="s">
        <v>2</v>
      </c>
      <c r="C10" s="104" t="s">
        <v>20</v>
      </c>
      <c r="D10" s="115">
        <v>11</v>
      </c>
      <c r="E10" s="116" t="s">
        <v>2</v>
      </c>
      <c r="F10" s="117">
        <v>1</v>
      </c>
      <c r="H10" s="118">
        <v>6</v>
      </c>
      <c r="I10" s="119" t="s">
        <v>11</v>
      </c>
      <c r="J10" s="120">
        <v>16</v>
      </c>
      <c r="K10" s="121">
        <v>6</v>
      </c>
      <c r="L10" s="121">
        <v>5</v>
      </c>
      <c r="M10" s="120">
        <v>5</v>
      </c>
      <c r="N10" s="121">
        <v>96</v>
      </c>
      <c r="O10" s="122" t="s">
        <v>2</v>
      </c>
      <c r="P10" s="120">
        <v>96</v>
      </c>
      <c r="Q10" s="123">
        <v>17</v>
      </c>
      <c r="R10" s="124" t="s">
        <v>3</v>
      </c>
    </row>
    <row r="11" spans="1:29" ht="13.8" thickBot="1" x14ac:dyDescent="0.3">
      <c r="A11" s="126" t="s">
        <v>84</v>
      </c>
      <c r="B11" s="127" t="s">
        <v>2</v>
      </c>
      <c r="C11" s="127" t="s">
        <v>37</v>
      </c>
      <c r="D11" s="189"/>
      <c r="E11" s="190"/>
      <c r="F11" s="191"/>
      <c r="H11" s="118">
        <v>7</v>
      </c>
      <c r="I11" s="119" t="s">
        <v>84</v>
      </c>
      <c r="J11" s="120">
        <v>15</v>
      </c>
      <c r="K11" s="121">
        <v>7</v>
      </c>
      <c r="L11" s="121">
        <v>1</v>
      </c>
      <c r="M11" s="120">
        <v>7</v>
      </c>
      <c r="N11" s="121">
        <v>93</v>
      </c>
      <c r="O11" s="122" t="s">
        <v>2</v>
      </c>
      <c r="P11" s="120">
        <v>87</v>
      </c>
      <c r="Q11" s="123">
        <v>15</v>
      </c>
      <c r="R11" s="124" t="s">
        <v>3</v>
      </c>
    </row>
    <row r="12" spans="1:29" ht="13.8" thickTop="1" x14ac:dyDescent="0.25">
      <c r="A12" s="131"/>
      <c r="B12" s="131"/>
      <c r="C12" s="131"/>
      <c r="D12" s="132"/>
      <c r="E12" s="132"/>
      <c r="F12" s="132"/>
      <c r="H12" s="118">
        <v>8</v>
      </c>
      <c r="I12" s="119" t="s">
        <v>18</v>
      </c>
      <c r="J12" s="120">
        <v>16</v>
      </c>
      <c r="K12" s="121">
        <v>7</v>
      </c>
      <c r="L12" s="121">
        <v>1</v>
      </c>
      <c r="M12" s="120">
        <v>8</v>
      </c>
      <c r="N12" s="121">
        <v>92</v>
      </c>
      <c r="O12" s="122" t="s">
        <v>2</v>
      </c>
      <c r="P12" s="120">
        <v>100</v>
      </c>
      <c r="Q12" s="123">
        <v>15</v>
      </c>
      <c r="R12" s="124" t="s">
        <v>3</v>
      </c>
    </row>
    <row r="13" spans="1:29" x14ac:dyDescent="0.25">
      <c r="A13" s="133"/>
      <c r="B13" s="133"/>
      <c r="C13" s="133"/>
      <c r="D13" s="133"/>
      <c r="E13" s="133"/>
      <c r="F13" s="133"/>
      <c r="H13" s="118">
        <v>9</v>
      </c>
      <c r="I13" s="119" t="s">
        <v>17</v>
      </c>
      <c r="J13" s="120">
        <v>16</v>
      </c>
      <c r="K13" s="121">
        <v>7</v>
      </c>
      <c r="L13" s="121">
        <v>1</v>
      </c>
      <c r="M13" s="120">
        <v>8</v>
      </c>
      <c r="N13" s="121">
        <v>91</v>
      </c>
      <c r="O13" s="122" t="s">
        <v>2</v>
      </c>
      <c r="P13" s="120">
        <v>101</v>
      </c>
      <c r="Q13" s="123">
        <v>15</v>
      </c>
      <c r="R13" s="124" t="s">
        <v>3</v>
      </c>
    </row>
    <row r="14" spans="1:29" x14ac:dyDescent="0.25">
      <c r="A14" s="133"/>
      <c r="B14" s="133"/>
      <c r="C14" s="133"/>
      <c r="D14" s="133"/>
      <c r="E14" s="133"/>
      <c r="F14" s="133"/>
      <c r="H14" s="118">
        <v>10</v>
      </c>
      <c r="I14" s="125" t="s">
        <v>14</v>
      </c>
      <c r="J14" s="120">
        <v>15</v>
      </c>
      <c r="K14" s="121">
        <v>4</v>
      </c>
      <c r="L14" s="121">
        <v>3</v>
      </c>
      <c r="M14" s="120">
        <v>8</v>
      </c>
      <c r="N14" s="121">
        <v>79</v>
      </c>
      <c r="O14" s="122" t="s">
        <v>2</v>
      </c>
      <c r="P14" s="120">
        <v>101</v>
      </c>
      <c r="Q14" s="123">
        <v>11</v>
      </c>
      <c r="R14" s="124" t="s">
        <v>3</v>
      </c>
    </row>
    <row r="15" spans="1:29" x14ac:dyDescent="0.25">
      <c r="A15" s="133"/>
      <c r="B15" s="133"/>
      <c r="C15" s="133"/>
      <c r="D15" s="133"/>
      <c r="E15" s="133"/>
      <c r="F15" s="133"/>
      <c r="H15" s="118">
        <v>11</v>
      </c>
      <c r="I15" s="119" t="s">
        <v>20</v>
      </c>
      <c r="J15" s="120">
        <v>16</v>
      </c>
      <c r="K15" s="121">
        <v>2</v>
      </c>
      <c r="L15" s="121">
        <v>3</v>
      </c>
      <c r="M15" s="120">
        <v>11</v>
      </c>
      <c r="N15" s="121">
        <v>70</v>
      </c>
      <c r="O15" s="122" t="s">
        <v>2</v>
      </c>
      <c r="P15" s="120">
        <v>122</v>
      </c>
      <c r="Q15" s="123">
        <v>7</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16</v>
      </c>
      <c r="K16" s="121">
        <v>2</v>
      </c>
      <c r="L16" s="121">
        <v>2</v>
      </c>
      <c r="M16" s="120">
        <v>12</v>
      </c>
      <c r="N16" s="121">
        <v>77</v>
      </c>
      <c r="O16" s="122" t="s">
        <v>2</v>
      </c>
      <c r="P16" s="120">
        <v>115</v>
      </c>
      <c r="Q16" s="123">
        <v>6</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16</v>
      </c>
      <c r="K17" s="139">
        <v>1</v>
      </c>
      <c r="L17" s="139">
        <v>1</v>
      </c>
      <c r="M17" s="138">
        <v>14</v>
      </c>
      <c r="N17" s="139">
        <v>55</v>
      </c>
      <c r="O17" s="140" t="s">
        <v>2</v>
      </c>
      <c r="P17" s="138">
        <v>137</v>
      </c>
      <c r="Q17" s="141">
        <v>3</v>
      </c>
      <c r="R17" s="142" t="s">
        <v>3</v>
      </c>
    </row>
    <row r="18" spans="1:18" ht="13.8" thickTop="1" x14ac:dyDescent="0.25">
      <c r="A18" s="133"/>
      <c r="B18" s="133"/>
      <c r="C18" s="133"/>
      <c r="D18" s="133"/>
      <c r="E18" s="133"/>
      <c r="F18" s="133"/>
      <c r="H18" s="122"/>
      <c r="I18" s="136"/>
      <c r="J18" s="121">
        <v>204</v>
      </c>
      <c r="K18" s="121">
        <v>91</v>
      </c>
      <c r="L18" s="121">
        <v>22</v>
      </c>
      <c r="M18" s="121">
        <v>91</v>
      </c>
      <c r="N18" s="121">
        <v>1224</v>
      </c>
      <c r="O18" s="121">
        <v>0</v>
      </c>
      <c r="P18" s="121">
        <v>1224</v>
      </c>
      <c r="Q18" s="123">
        <v>204</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113</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30</v>
      </c>
      <c r="B22" s="104" t="s">
        <v>2</v>
      </c>
      <c r="C22" s="104" t="s">
        <v>16</v>
      </c>
      <c r="D22" s="105">
        <v>4</v>
      </c>
      <c r="E22" s="106" t="s">
        <v>2</v>
      </c>
      <c r="F22" s="107">
        <v>8</v>
      </c>
      <c r="H22" s="108">
        <v>1</v>
      </c>
      <c r="I22" s="144" t="s">
        <v>16</v>
      </c>
      <c r="J22" s="110">
        <v>15</v>
      </c>
      <c r="K22" s="111">
        <v>13</v>
      </c>
      <c r="L22" s="111">
        <v>1</v>
      </c>
      <c r="M22" s="110">
        <v>1</v>
      </c>
      <c r="N22" s="111">
        <v>117</v>
      </c>
      <c r="O22" s="112" t="s">
        <v>2</v>
      </c>
      <c r="P22" s="110">
        <v>63</v>
      </c>
      <c r="Q22" s="113">
        <v>27</v>
      </c>
      <c r="R22" s="114" t="s">
        <v>3</v>
      </c>
    </row>
    <row r="23" spans="1:18" x14ac:dyDescent="0.25">
      <c r="A23" s="103" t="s">
        <v>8</v>
      </c>
      <c r="B23" s="104" t="s">
        <v>2</v>
      </c>
      <c r="C23" s="104" t="s">
        <v>86</v>
      </c>
      <c r="D23" s="115">
        <v>7</v>
      </c>
      <c r="E23" s="116" t="s">
        <v>2</v>
      </c>
      <c r="F23" s="117">
        <v>5</v>
      </c>
      <c r="H23" s="118">
        <v>2</v>
      </c>
      <c r="I23" s="144" t="s">
        <v>23</v>
      </c>
      <c r="J23" s="145">
        <v>16</v>
      </c>
      <c r="K23" s="121">
        <v>9</v>
      </c>
      <c r="L23" s="121">
        <v>3</v>
      </c>
      <c r="M23" s="120">
        <v>4</v>
      </c>
      <c r="N23" s="121">
        <v>111</v>
      </c>
      <c r="O23" s="122" t="s">
        <v>2</v>
      </c>
      <c r="P23" s="120">
        <v>81</v>
      </c>
      <c r="Q23" s="123">
        <v>21</v>
      </c>
      <c r="R23" s="124" t="s">
        <v>3</v>
      </c>
    </row>
    <row r="24" spans="1:18" x14ac:dyDescent="0.25">
      <c r="A24" s="103" t="s">
        <v>33</v>
      </c>
      <c r="B24" s="104" t="s">
        <v>2</v>
      </c>
      <c r="C24" s="104" t="s">
        <v>23</v>
      </c>
      <c r="D24" s="115">
        <v>5</v>
      </c>
      <c r="E24" s="116" t="s">
        <v>2</v>
      </c>
      <c r="F24" s="117">
        <v>7</v>
      </c>
      <c r="H24" s="118">
        <v>3</v>
      </c>
      <c r="I24" s="144" t="s">
        <v>85</v>
      </c>
      <c r="J24" s="145">
        <v>15</v>
      </c>
      <c r="K24" s="121">
        <v>8</v>
      </c>
      <c r="L24" s="121">
        <v>4</v>
      </c>
      <c r="M24" s="120">
        <v>3</v>
      </c>
      <c r="N24" s="121">
        <v>100</v>
      </c>
      <c r="O24" s="122" t="s">
        <v>2</v>
      </c>
      <c r="P24" s="120">
        <v>80</v>
      </c>
      <c r="Q24" s="123">
        <v>20</v>
      </c>
      <c r="R24" s="124" t="s">
        <v>3</v>
      </c>
    </row>
    <row r="25" spans="1:18" x14ac:dyDescent="0.25">
      <c r="A25" s="103" t="s">
        <v>34</v>
      </c>
      <c r="B25" s="104" t="s">
        <v>2</v>
      </c>
      <c r="C25" s="104" t="s">
        <v>24</v>
      </c>
      <c r="D25" s="115">
        <v>5</v>
      </c>
      <c r="E25" s="116" t="s">
        <v>2</v>
      </c>
      <c r="F25" s="117">
        <v>7</v>
      </c>
      <c r="H25" s="118">
        <v>4</v>
      </c>
      <c r="I25" s="144" t="s">
        <v>13</v>
      </c>
      <c r="J25" s="145">
        <v>16</v>
      </c>
      <c r="K25" s="121">
        <v>8</v>
      </c>
      <c r="L25" s="121">
        <v>3</v>
      </c>
      <c r="M25" s="120">
        <v>5</v>
      </c>
      <c r="N25" s="121">
        <v>109</v>
      </c>
      <c r="O25" s="122" t="s">
        <v>2</v>
      </c>
      <c r="P25" s="120">
        <v>83</v>
      </c>
      <c r="Q25" s="123">
        <v>19</v>
      </c>
      <c r="R25" s="124" t="s">
        <v>3</v>
      </c>
    </row>
    <row r="26" spans="1:18" x14ac:dyDescent="0.25">
      <c r="A26" s="103" t="s">
        <v>87</v>
      </c>
      <c r="B26" s="104" t="s">
        <v>2</v>
      </c>
      <c r="C26" s="104" t="s">
        <v>13</v>
      </c>
      <c r="D26" s="115">
        <v>1</v>
      </c>
      <c r="E26" s="116" t="s">
        <v>2</v>
      </c>
      <c r="F26" s="117">
        <v>11</v>
      </c>
      <c r="H26" s="118">
        <v>5</v>
      </c>
      <c r="I26" s="144" t="s">
        <v>33</v>
      </c>
      <c r="J26" s="145">
        <v>16</v>
      </c>
      <c r="K26" s="121">
        <v>8</v>
      </c>
      <c r="L26" s="121">
        <v>3</v>
      </c>
      <c r="M26" s="120">
        <v>5</v>
      </c>
      <c r="N26" s="121">
        <v>104</v>
      </c>
      <c r="O26" s="122" t="s">
        <v>2</v>
      </c>
      <c r="P26" s="120">
        <v>88</v>
      </c>
      <c r="Q26" s="123">
        <v>19</v>
      </c>
      <c r="R26" s="124" t="s">
        <v>3</v>
      </c>
    </row>
    <row r="27" spans="1:18" x14ac:dyDescent="0.25">
      <c r="A27" s="103" t="s">
        <v>85</v>
      </c>
      <c r="B27" s="104" t="s">
        <v>2</v>
      </c>
      <c r="C27" s="104" t="s">
        <v>42</v>
      </c>
      <c r="D27" s="115">
        <v>8</v>
      </c>
      <c r="E27" s="116" t="s">
        <v>2</v>
      </c>
      <c r="F27" s="117">
        <v>4</v>
      </c>
      <c r="H27" s="118">
        <v>6</v>
      </c>
      <c r="I27" s="144" t="s">
        <v>30</v>
      </c>
      <c r="J27" s="145">
        <v>15</v>
      </c>
      <c r="K27" s="121">
        <v>6</v>
      </c>
      <c r="L27" s="121">
        <v>5</v>
      </c>
      <c r="M27" s="120">
        <v>4</v>
      </c>
      <c r="N27" s="121">
        <v>93</v>
      </c>
      <c r="O27" s="122" t="s">
        <v>2</v>
      </c>
      <c r="P27" s="120">
        <v>87</v>
      </c>
      <c r="Q27" s="123">
        <v>17</v>
      </c>
      <c r="R27" s="124" t="s">
        <v>3</v>
      </c>
    </row>
    <row r="28" spans="1:18" ht="13.8" thickBot="1" x14ac:dyDescent="0.3">
      <c r="A28" s="126" t="s">
        <v>50</v>
      </c>
      <c r="B28" s="127" t="s">
        <v>2</v>
      </c>
      <c r="C28" s="127" t="s">
        <v>37</v>
      </c>
      <c r="D28" s="189"/>
      <c r="E28" s="190"/>
      <c r="F28" s="191"/>
      <c r="H28" s="118">
        <v>7</v>
      </c>
      <c r="I28" s="144" t="s">
        <v>42</v>
      </c>
      <c r="J28" s="145">
        <v>16</v>
      </c>
      <c r="K28" s="121">
        <v>7</v>
      </c>
      <c r="L28" s="121">
        <v>2</v>
      </c>
      <c r="M28" s="120">
        <v>7</v>
      </c>
      <c r="N28" s="121">
        <v>97</v>
      </c>
      <c r="O28" s="122" t="s">
        <v>2</v>
      </c>
      <c r="P28" s="120">
        <v>95</v>
      </c>
      <c r="Q28" s="123">
        <v>16</v>
      </c>
      <c r="R28" s="124" t="s">
        <v>3</v>
      </c>
    </row>
    <row r="29" spans="1:18" ht="13.8" thickTop="1" x14ac:dyDescent="0.25">
      <c r="A29" s="131"/>
      <c r="B29" s="131"/>
      <c r="C29" s="131"/>
      <c r="D29" s="132"/>
      <c r="E29" s="131"/>
      <c r="F29" s="132"/>
      <c r="H29" s="118">
        <v>8</v>
      </c>
      <c r="I29" s="144" t="s">
        <v>8</v>
      </c>
      <c r="J29" s="145">
        <v>16</v>
      </c>
      <c r="K29" s="121">
        <v>6</v>
      </c>
      <c r="L29" s="121">
        <v>4</v>
      </c>
      <c r="M29" s="120">
        <v>6</v>
      </c>
      <c r="N29" s="121">
        <v>100</v>
      </c>
      <c r="O29" s="122" t="s">
        <v>2</v>
      </c>
      <c r="P29" s="120">
        <v>92</v>
      </c>
      <c r="Q29" s="123">
        <v>16</v>
      </c>
      <c r="R29" s="124" t="s">
        <v>3</v>
      </c>
    </row>
    <row r="30" spans="1:18" x14ac:dyDescent="0.25">
      <c r="A30" s="133"/>
      <c r="B30" s="133"/>
      <c r="C30" s="133"/>
      <c r="D30" s="133"/>
      <c r="E30" s="133"/>
      <c r="F30" s="133"/>
      <c r="H30" s="118">
        <v>9</v>
      </c>
      <c r="I30" s="144" t="s">
        <v>86</v>
      </c>
      <c r="J30" s="145">
        <v>16</v>
      </c>
      <c r="K30" s="121">
        <v>6</v>
      </c>
      <c r="L30" s="121">
        <v>4</v>
      </c>
      <c r="M30" s="120">
        <v>6</v>
      </c>
      <c r="N30" s="121">
        <v>96</v>
      </c>
      <c r="O30" s="122" t="s">
        <v>2</v>
      </c>
      <c r="P30" s="120">
        <v>96</v>
      </c>
      <c r="Q30" s="123">
        <v>16</v>
      </c>
      <c r="R30" s="124" t="s">
        <v>3</v>
      </c>
    </row>
    <row r="31" spans="1:18" x14ac:dyDescent="0.25">
      <c r="A31" s="133"/>
      <c r="B31" s="133"/>
      <c r="C31" s="133"/>
      <c r="D31" s="133"/>
      <c r="E31" s="133"/>
      <c r="F31" s="133"/>
      <c r="H31" s="118">
        <v>10</v>
      </c>
      <c r="I31" s="144" t="s">
        <v>24</v>
      </c>
      <c r="J31" s="145">
        <v>16</v>
      </c>
      <c r="K31" s="121">
        <v>5</v>
      </c>
      <c r="L31" s="121">
        <v>3</v>
      </c>
      <c r="M31" s="120">
        <v>8</v>
      </c>
      <c r="N31" s="121">
        <v>94</v>
      </c>
      <c r="O31" s="122" t="s">
        <v>2</v>
      </c>
      <c r="P31" s="120">
        <v>98</v>
      </c>
      <c r="Q31" s="123">
        <v>13</v>
      </c>
      <c r="R31" s="124" t="s">
        <v>3</v>
      </c>
    </row>
    <row r="32" spans="1:18" x14ac:dyDescent="0.25">
      <c r="A32" s="133"/>
      <c r="B32" s="133"/>
      <c r="C32" s="133"/>
      <c r="D32" s="133"/>
      <c r="E32" s="133"/>
      <c r="F32" s="133"/>
      <c r="H32" s="118">
        <v>11</v>
      </c>
      <c r="I32" s="144" t="s">
        <v>34</v>
      </c>
      <c r="J32" s="145">
        <v>16</v>
      </c>
      <c r="K32" s="121">
        <v>4</v>
      </c>
      <c r="L32" s="121">
        <v>2</v>
      </c>
      <c r="M32" s="120">
        <v>10</v>
      </c>
      <c r="N32" s="121">
        <v>80</v>
      </c>
      <c r="O32" s="122" t="s">
        <v>2</v>
      </c>
      <c r="P32" s="120">
        <v>112</v>
      </c>
      <c r="Q32" s="123">
        <v>10</v>
      </c>
      <c r="R32" s="134" t="s">
        <v>3</v>
      </c>
    </row>
    <row r="33" spans="1:29" x14ac:dyDescent="0.25">
      <c r="A33" s="133"/>
      <c r="B33" s="133"/>
      <c r="C33" s="133"/>
      <c r="D33" s="133"/>
      <c r="E33" s="133"/>
      <c r="F33" s="133"/>
      <c r="H33" s="118">
        <v>12</v>
      </c>
      <c r="I33" s="144" t="s">
        <v>50</v>
      </c>
      <c r="J33" s="145">
        <v>15</v>
      </c>
      <c r="K33" s="121">
        <v>4</v>
      </c>
      <c r="L33" s="121">
        <v>1</v>
      </c>
      <c r="M33" s="120">
        <v>10</v>
      </c>
      <c r="N33" s="121">
        <v>83</v>
      </c>
      <c r="O33" s="122" t="s">
        <v>2</v>
      </c>
      <c r="P33" s="120">
        <v>97</v>
      </c>
      <c r="Q33" s="123">
        <v>9</v>
      </c>
      <c r="R33" s="134" t="s">
        <v>3</v>
      </c>
    </row>
    <row r="34" spans="1:29" ht="13.8" thickBot="1" x14ac:dyDescent="0.3">
      <c r="A34" s="133"/>
      <c r="B34" s="133"/>
      <c r="C34" s="133"/>
      <c r="D34" s="133"/>
      <c r="E34" s="133"/>
      <c r="F34" s="133"/>
      <c r="H34" s="146">
        <v>13</v>
      </c>
      <c r="I34" s="147" t="s">
        <v>87</v>
      </c>
      <c r="J34" s="148">
        <v>16</v>
      </c>
      <c r="K34" s="139">
        <v>0</v>
      </c>
      <c r="L34" s="139">
        <v>1</v>
      </c>
      <c r="M34" s="138">
        <v>15</v>
      </c>
      <c r="N34" s="139">
        <v>40</v>
      </c>
      <c r="O34" s="140" t="s">
        <v>2</v>
      </c>
      <c r="P34" s="138">
        <v>152</v>
      </c>
      <c r="Q34" s="141">
        <v>1</v>
      </c>
      <c r="R34" s="149" t="s">
        <v>3</v>
      </c>
    </row>
    <row r="35" spans="1:29" ht="13.8" thickTop="1" x14ac:dyDescent="0.25">
      <c r="A35" s="133"/>
      <c r="B35" s="133"/>
      <c r="C35" s="133"/>
      <c r="D35" s="133"/>
      <c r="E35" s="133"/>
      <c r="F35" s="133"/>
      <c r="H35" s="122"/>
      <c r="I35" s="136"/>
      <c r="J35" s="121">
        <v>204</v>
      </c>
      <c r="K35" s="121">
        <v>84</v>
      </c>
      <c r="L35" s="121">
        <v>36</v>
      </c>
      <c r="M35" s="121">
        <v>84</v>
      </c>
      <c r="N35" s="121">
        <v>1224</v>
      </c>
      <c r="O35" s="121">
        <v>0</v>
      </c>
      <c r="P35" s="121">
        <v>1224</v>
      </c>
      <c r="Q35" s="123">
        <v>204</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111</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9</v>
      </c>
      <c r="B39" s="131" t="s">
        <v>2</v>
      </c>
      <c r="C39" s="158" t="s">
        <v>46</v>
      </c>
      <c r="D39" s="163">
        <v>8</v>
      </c>
      <c r="E39" s="164" t="s">
        <v>2</v>
      </c>
      <c r="F39" s="165">
        <v>4</v>
      </c>
      <c r="H39" s="108">
        <v>1</v>
      </c>
      <c r="I39" s="166" t="s">
        <v>9</v>
      </c>
      <c r="J39" s="110">
        <v>15</v>
      </c>
      <c r="K39" s="111">
        <v>11</v>
      </c>
      <c r="L39" s="111">
        <v>2</v>
      </c>
      <c r="M39" s="110">
        <v>2</v>
      </c>
      <c r="N39" s="111">
        <v>113</v>
      </c>
      <c r="O39" s="112" t="s">
        <v>2</v>
      </c>
      <c r="P39" s="110">
        <v>67</v>
      </c>
      <c r="Q39" s="113">
        <v>24</v>
      </c>
      <c r="R39" s="114" t="s">
        <v>3</v>
      </c>
    </row>
    <row r="40" spans="1:29" x14ac:dyDescent="0.25">
      <c r="A40" s="103" t="s">
        <v>88</v>
      </c>
      <c r="B40" s="104" t="s">
        <v>2</v>
      </c>
      <c r="C40" s="186" t="s">
        <v>36</v>
      </c>
      <c r="D40" s="115">
        <v>6</v>
      </c>
      <c r="E40" s="104" t="s">
        <v>2</v>
      </c>
      <c r="F40" s="117">
        <v>6</v>
      </c>
      <c r="G40" s="178"/>
      <c r="H40" s="118">
        <v>2</v>
      </c>
      <c r="I40" s="144" t="s">
        <v>29</v>
      </c>
      <c r="J40" s="145">
        <v>15</v>
      </c>
      <c r="K40" s="151">
        <v>11</v>
      </c>
      <c r="L40" s="121">
        <v>2</v>
      </c>
      <c r="M40" s="120">
        <v>2</v>
      </c>
      <c r="N40" s="151">
        <v>113</v>
      </c>
      <c r="O40" s="122" t="s">
        <v>2</v>
      </c>
      <c r="P40" s="120">
        <v>67</v>
      </c>
      <c r="Q40" s="152">
        <v>24</v>
      </c>
      <c r="R40" s="124" t="s">
        <v>3</v>
      </c>
    </row>
    <row r="41" spans="1:29" x14ac:dyDescent="0.25">
      <c r="A41" s="103" t="s">
        <v>29</v>
      </c>
      <c r="B41" s="104" t="s">
        <v>2</v>
      </c>
      <c r="C41" s="186" t="s">
        <v>22</v>
      </c>
      <c r="D41" s="115">
        <v>8</v>
      </c>
      <c r="E41" s="104" t="s">
        <v>2</v>
      </c>
      <c r="F41" s="117">
        <v>4</v>
      </c>
      <c r="G41" s="99"/>
      <c r="H41" s="118">
        <v>3</v>
      </c>
      <c r="I41" s="144" t="s">
        <v>36</v>
      </c>
      <c r="J41" s="145">
        <v>15</v>
      </c>
      <c r="K41" s="151">
        <v>8</v>
      </c>
      <c r="L41" s="121">
        <v>5</v>
      </c>
      <c r="M41" s="120">
        <v>2</v>
      </c>
      <c r="N41" s="151">
        <v>105</v>
      </c>
      <c r="O41" s="122" t="s">
        <v>2</v>
      </c>
      <c r="P41" s="120">
        <v>75</v>
      </c>
      <c r="Q41" s="152">
        <v>21</v>
      </c>
      <c r="R41" s="124" t="s">
        <v>3</v>
      </c>
    </row>
    <row r="42" spans="1:29" x14ac:dyDescent="0.25">
      <c r="A42" s="162" t="s">
        <v>44</v>
      </c>
      <c r="B42" s="131" t="s">
        <v>2</v>
      </c>
      <c r="C42" s="158" t="s">
        <v>28</v>
      </c>
      <c r="D42" s="167">
        <v>6</v>
      </c>
      <c r="E42" s="131" t="s">
        <v>2</v>
      </c>
      <c r="F42" s="168">
        <v>6</v>
      </c>
      <c r="G42" s="131"/>
      <c r="H42" s="118">
        <v>4</v>
      </c>
      <c r="I42" s="153" t="s">
        <v>22</v>
      </c>
      <c r="J42" s="145">
        <v>15</v>
      </c>
      <c r="K42" s="151">
        <v>9</v>
      </c>
      <c r="L42" s="121">
        <v>0</v>
      </c>
      <c r="M42" s="120">
        <v>6</v>
      </c>
      <c r="N42" s="151">
        <v>94</v>
      </c>
      <c r="O42" s="122" t="s">
        <v>2</v>
      </c>
      <c r="P42" s="120">
        <v>86</v>
      </c>
      <c r="Q42" s="152">
        <v>18</v>
      </c>
      <c r="R42" s="124" t="s">
        <v>3</v>
      </c>
    </row>
    <row r="43" spans="1:29" x14ac:dyDescent="0.25">
      <c r="A43" s="162" t="s">
        <v>63</v>
      </c>
      <c r="B43" s="131" t="s">
        <v>2</v>
      </c>
      <c r="C43" s="158" t="s">
        <v>21</v>
      </c>
      <c r="D43" s="167">
        <v>3</v>
      </c>
      <c r="E43" s="131" t="s">
        <v>2</v>
      </c>
      <c r="F43" s="168">
        <v>9</v>
      </c>
      <c r="H43" s="118">
        <v>5</v>
      </c>
      <c r="I43" s="144" t="s">
        <v>88</v>
      </c>
      <c r="J43" s="145">
        <v>15</v>
      </c>
      <c r="K43" s="151">
        <v>6</v>
      </c>
      <c r="L43" s="121">
        <v>4</v>
      </c>
      <c r="M43" s="120">
        <v>5</v>
      </c>
      <c r="N43" s="151">
        <v>93</v>
      </c>
      <c r="O43" s="122" t="s">
        <v>2</v>
      </c>
      <c r="P43" s="120">
        <v>87</v>
      </c>
      <c r="Q43" s="152">
        <v>16</v>
      </c>
      <c r="R43" s="124" t="s">
        <v>3</v>
      </c>
    </row>
    <row r="44" spans="1:29" ht="13.8" thickBot="1" x14ac:dyDescent="0.3">
      <c r="A44" s="169" t="s">
        <v>45</v>
      </c>
      <c r="B44" s="170" t="s">
        <v>2</v>
      </c>
      <c r="C44" s="171" t="s">
        <v>89</v>
      </c>
      <c r="D44" s="172">
        <v>5</v>
      </c>
      <c r="E44" s="170" t="s">
        <v>2</v>
      </c>
      <c r="F44" s="173">
        <v>7</v>
      </c>
      <c r="H44" s="118">
        <v>6</v>
      </c>
      <c r="I44" s="153" t="s">
        <v>63</v>
      </c>
      <c r="J44" s="145">
        <v>15</v>
      </c>
      <c r="K44" s="151">
        <v>5</v>
      </c>
      <c r="L44" s="121">
        <v>6</v>
      </c>
      <c r="M44" s="120">
        <v>4</v>
      </c>
      <c r="N44" s="151">
        <v>93</v>
      </c>
      <c r="O44" s="122" t="s">
        <v>2</v>
      </c>
      <c r="P44" s="120">
        <v>87</v>
      </c>
      <c r="Q44" s="152">
        <v>16</v>
      </c>
      <c r="R44" s="124" t="s">
        <v>3</v>
      </c>
    </row>
    <row r="45" spans="1:29" ht="13.8" thickTop="1" x14ac:dyDescent="0.25">
      <c r="A45" s="184"/>
      <c r="B45" s="131"/>
      <c r="C45" s="131"/>
      <c r="D45" s="132"/>
      <c r="E45" s="131"/>
      <c r="F45" s="132"/>
      <c r="H45" s="118">
        <v>7</v>
      </c>
      <c r="I45" s="153" t="s">
        <v>21</v>
      </c>
      <c r="J45" s="145">
        <v>15</v>
      </c>
      <c r="K45" s="151">
        <v>3</v>
      </c>
      <c r="L45" s="121">
        <v>7</v>
      </c>
      <c r="M45" s="120">
        <v>5</v>
      </c>
      <c r="N45" s="151">
        <v>87</v>
      </c>
      <c r="O45" s="122" t="s">
        <v>2</v>
      </c>
      <c r="P45" s="120">
        <v>93</v>
      </c>
      <c r="Q45" s="152">
        <v>13</v>
      </c>
      <c r="R45" s="124" t="s">
        <v>3</v>
      </c>
    </row>
    <row r="46" spans="1:29" x14ac:dyDescent="0.25">
      <c r="A46" s="131"/>
      <c r="B46" s="131"/>
      <c r="C46" s="131"/>
      <c r="D46" s="132"/>
      <c r="E46" s="132"/>
      <c r="F46" s="132"/>
      <c r="H46" s="118">
        <v>8</v>
      </c>
      <c r="I46" s="144" t="s">
        <v>46</v>
      </c>
      <c r="J46" s="145">
        <v>15</v>
      </c>
      <c r="K46" s="151">
        <v>4</v>
      </c>
      <c r="L46" s="121">
        <v>4</v>
      </c>
      <c r="M46" s="120">
        <v>7</v>
      </c>
      <c r="N46" s="151">
        <v>82</v>
      </c>
      <c r="O46" s="122" t="s">
        <v>2</v>
      </c>
      <c r="P46" s="120">
        <v>98</v>
      </c>
      <c r="Q46" s="152">
        <v>12</v>
      </c>
      <c r="R46" s="124" t="s">
        <v>3</v>
      </c>
    </row>
    <row r="47" spans="1:29" x14ac:dyDescent="0.25">
      <c r="A47" s="133"/>
      <c r="B47" s="133"/>
      <c r="C47" s="133"/>
      <c r="D47" s="133"/>
      <c r="E47" s="133"/>
      <c r="F47" s="133"/>
      <c r="H47" s="118">
        <v>9</v>
      </c>
      <c r="I47" s="153" t="s">
        <v>45</v>
      </c>
      <c r="J47" s="145">
        <v>15</v>
      </c>
      <c r="K47" s="151">
        <v>4</v>
      </c>
      <c r="L47" s="121">
        <v>3</v>
      </c>
      <c r="M47" s="120">
        <v>8</v>
      </c>
      <c r="N47" s="151">
        <v>77</v>
      </c>
      <c r="O47" s="122" t="s">
        <v>2</v>
      </c>
      <c r="P47" s="120">
        <v>103</v>
      </c>
      <c r="Q47" s="152">
        <v>11</v>
      </c>
      <c r="R47" s="124" t="s">
        <v>3</v>
      </c>
    </row>
    <row r="48" spans="1:29" x14ac:dyDescent="0.25">
      <c r="A48" s="133"/>
      <c r="B48" s="133"/>
      <c r="C48" s="133"/>
      <c r="D48" s="133"/>
      <c r="E48" s="133"/>
      <c r="F48" s="133"/>
      <c r="H48" s="118">
        <v>10</v>
      </c>
      <c r="I48" s="144" t="s">
        <v>89</v>
      </c>
      <c r="J48" s="145">
        <v>15</v>
      </c>
      <c r="K48" s="151">
        <v>3</v>
      </c>
      <c r="L48" s="121">
        <v>5</v>
      </c>
      <c r="M48" s="120">
        <v>7</v>
      </c>
      <c r="N48" s="151">
        <v>80</v>
      </c>
      <c r="O48" s="122" t="s">
        <v>2</v>
      </c>
      <c r="P48" s="120">
        <v>100</v>
      </c>
      <c r="Q48" s="152">
        <v>11</v>
      </c>
      <c r="R48" s="124" t="s">
        <v>3</v>
      </c>
    </row>
    <row r="49" spans="1:18" x14ac:dyDescent="0.25">
      <c r="A49" s="133"/>
      <c r="B49" s="133"/>
      <c r="C49" s="133"/>
      <c r="D49" s="133"/>
      <c r="E49" s="133"/>
      <c r="F49" s="133"/>
      <c r="H49" s="118">
        <v>11</v>
      </c>
      <c r="I49" s="144" t="s">
        <v>28</v>
      </c>
      <c r="J49" s="145">
        <v>15</v>
      </c>
      <c r="K49" s="151">
        <v>1</v>
      </c>
      <c r="L49" s="121">
        <v>7</v>
      </c>
      <c r="M49" s="120">
        <v>7</v>
      </c>
      <c r="N49" s="151">
        <v>83</v>
      </c>
      <c r="O49" s="122" t="s">
        <v>2</v>
      </c>
      <c r="P49" s="120">
        <v>97</v>
      </c>
      <c r="Q49" s="152">
        <v>9</v>
      </c>
      <c r="R49" s="124" t="s">
        <v>3</v>
      </c>
    </row>
    <row r="50" spans="1:18" ht="13.8" thickBot="1" x14ac:dyDescent="0.3">
      <c r="A50" s="133"/>
      <c r="B50" s="133"/>
      <c r="C50" s="133"/>
      <c r="D50" s="133"/>
      <c r="E50" s="133"/>
      <c r="F50" s="133"/>
      <c r="H50" s="146">
        <v>12</v>
      </c>
      <c r="I50" s="147" t="s">
        <v>44</v>
      </c>
      <c r="J50" s="148">
        <v>15</v>
      </c>
      <c r="K50" s="154">
        <v>1</v>
      </c>
      <c r="L50" s="139">
        <v>3</v>
      </c>
      <c r="M50" s="138">
        <v>11</v>
      </c>
      <c r="N50" s="154">
        <v>60</v>
      </c>
      <c r="O50" s="140" t="s">
        <v>2</v>
      </c>
      <c r="P50" s="138">
        <v>120</v>
      </c>
      <c r="Q50" s="155">
        <v>5</v>
      </c>
      <c r="R50" s="142" t="s">
        <v>3</v>
      </c>
    </row>
    <row r="51" spans="1:18" ht="13.8" thickTop="1" x14ac:dyDescent="0.25">
      <c r="A51" s="133"/>
      <c r="B51" s="133"/>
      <c r="C51" s="133"/>
      <c r="D51" s="133"/>
      <c r="E51" s="133"/>
      <c r="F51" s="133"/>
      <c r="J51" s="156">
        <v>180</v>
      </c>
      <c r="K51" s="156">
        <v>66</v>
      </c>
      <c r="L51" s="156">
        <v>48</v>
      </c>
      <c r="M51" s="156">
        <v>66</v>
      </c>
      <c r="N51" s="156">
        <v>1080</v>
      </c>
      <c r="O51" s="156">
        <v>0</v>
      </c>
      <c r="P51" s="156">
        <v>1080</v>
      </c>
      <c r="Q51" s="157">
        <v>180</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111</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27</v>
      </c>
      <c r="B55" s="164" t="s">
        <v>2</v>
      </c>
      <c r="C55" s="175" t="s">
        <v>35</v>
      </c>
      <c r="D55" s="163">
        <v>9</v>
      </c>
      <c r="E55" s="164" t="s">
        <v>2</v>
      </c>
      <c r="F55" s="165">
        <v>3</v>
      </c>
      <c r="H55" s="108">
        <v>1</v>
      </c>
      <c r="I55" s="176" t="s">
        <v>90</v>
      </c>
      <c r="J55" s="110">
        <v>15</v>
      </c>
      <c r="K55" s="111">
        <v>14</v>
      </c>
      <c r="L55" s="111">
        <v>0</v>
      </c>
      <c r="M55" s="110">
        <v>1</v>
      </c>
      <c r="N55" s="111">
        <v>126</v>
      </c>
      <c r="O55" s="112" t="s">
        <v>2</v>
      </c>
      <c r="P55" s="110">
        <v>54</v>
      </c>
      <c r="Q55" s="113">
        <v>28</v>
      </c>
      <c r="R55" s="114" t="s">
        <v>3</v>
      </c>
    </row>
    <row r="56" spans="1:18" x14ac:dyDescent="0.25">
      <c r="A56" s="162" t="s">
        <v>90</v>
      </c>
      <c r="B56" s="131" t="s">
        <v>2</v>
      </c>
      <c r="C56" s="158" t="s">
        <v>26</v>
      </c>
      <c r="D56" s="167">
        <v>11</v>
      </c>
      <c r="E56" s="131" t="s">
        <v>2</v>
      </c>
      <c r="F56" s="168">
        <v>1</v>
      </c>
      <c r="H56" s="118">
        <v>2</v>
      </c>
      <c r="I56" s="134" t="s">
        <v>92</v>
      </c>
      <c r="J56" s="120">
        <v>15</v>
      </c>
      <c r="K56" s="121">
        <v>10</v>
      </c>
      <c r="L56" s="121">
        <v>2</v>
      </c>
      <c r="M56" s="120">
        <v>3</v>
      </c>
      <c r="N56" s="121">
        <v>111</v>
      </c>
      <c r="O56" s="121" t="s">
        <v>2</v>
      </c>
      <c r="P56" s="120">
        <v>69</v>
      </c>
      <c r="Q56" s="123">
        <v>22</v>
      </c>
      <c r="R56" s="124" t="s">
        <v>3</v>
      </c>
    </row>
    <row r="57" spans="1:18" x14ac:dyDescent="0.25">
      <c r="A57" s="162" t="s">
        <v>68</v>
      </c>
      <c r="B57" s="131" t="s">
        <v>2</v>
      </c>
      <c r="C57" s="158" t="s">
        <v>10</v>
      </c>
      <c r="D57" s="167">
        <v>6</v>
      </c>
      <c r="E57" s="131" t="s">
        <v>2</v>
      </c>
      <c r="F57" s="168">
        <v>6</v>
      </c>
      <c r="H57" s="118">
        <v>3</v>
      </c>
      <c r="I57" s="134" t="s">
        <v>27</v>
      </c>
      <c r="J57" s="120">
        <v>15</v>
      </c>
      <c r="K57" s="121">
        <v>10</v>
      </c>
      <c r="L57" s="121">
        <v>2</v>
      </c>
      <c r="M57" s="120">
        <v>3</v>
      </c>
      <c r="N57" s="121">
        <v>105</v>
      </c>
      <c r="O57" s="121" t="s">
        <v>2</v>
      </c>
      <c r="P57" s="120">
        <v>75</v>
      </c>
      <c r="Q57" s="123">
        <v>22</v>
      </c>
      <c r="R57" s="124" t="s">
        <v>3</v>
      </c>
    </row>
    <row r="58" spans="1:18" x14ac:dyDescent="0.25">
      <c r="A58" s="162" t="s">
        <v>7</v>
      </c>
      <c r="B58" s="131" t="s">
        <v>2</v>
      </c>
      <c r="C58" s="158" t="s">
        <v>92</v>
      </c>
      <c r="D58" s="167">
        <v>2</v>
      </c>
      <c r="E58" s="131" t="s">
        <v>2</v>
      </c>
      <c r="F58" s="168">
        <v>10</v>
      </c>
      <c r="H58" s="118">
        <v>4</v>
      </c>
      <c r="I58" s="134" t="s">
        <v>26</v>
      </c>
      <c r="J58" s="120">
        <v>15</v>
      </c>
      <c r="K58" s="121">
        <v>10</v>
      </c>
      <c r="L58" s="121">
        <v>2</v>
      </c>
      <c r="M58" s="120">
        <v>3</v>
      </c>
      <c r="N58" s="121">
        <v>103</v>
      </c>
      <c r="O58" s="121" t="s">
        <v>2</v>
      </c>
      <c r="P58" s="120">
        <v>77</v>
      </c>
      <c r="Q58" s="123">
        <v>22</v>
      </c>
      <c r="R58" s="124" t="s">
        <v>3</v>
      </c>
    </row>
    <row r="59" spans="1:18" x14ac:dyDescent="0.25">
      <c r="A59" s="162" t="s">
        <v>49</v>
      </c>
      <c r="B59" s="131" t="s">
        <v>2</v>
      </c>
      <c r="C59" s="158" t="s">
        <v>48</v>
      </c>
      <c r="D59" s="167">
        <v>5</v>
      </c>
      <c r="E59" s="131" t="s">
        <v>2</v>
      </c>
      <c r="F59" s="168">
        <v>7</v>
      </c>
      <c r="H59" s="118">
        <v>5</v>
      </c>
      <c r="I59" s="158" t="s">
        <v>10</v>
      </c>
      <c r="J59" s="120">
        <v>15</v>
      </c>
      <c r="K59" s="121">
        <v>7</v>
      </c>
      <c r="L59" s="121">
        <v>4</v>
      </c>
      <c r="M59" s="120">
        <v>4</v>
      </c>
      <c r="N59" s="121">
        <v>101</v>
      </c>
      <c r="O59" s="121" t="s">
        <v>2</v>
      </c>
      <c r="P59" s="120">
        <v>79</v>
      </c>
      <c r="Q59" s="123">
        <v>18</v>
      </c>
      <c r="R59" s="124" t="s">
        <v>3</v>
      </c>
    </row>
    <row r="60" spans="1:18" ht="13.8" thickBot="1" x14ac:dyDescent="0.3">
      <c r="A60" s="169" t="s">
        <v>91</v>
      </c>
      <c r="B60" s="170" t="s">
        <v>2</v>
      </c>
      <c r="C60" s="171" t="s">
        <v>47</v>
      </c>
      <c r="D60" s="172">
        <v>7</v>
      </c>
      <c r="E60" s="170" t="s">
        <v>2</v>
      </c>
      <c r="F60" s="173">
        <v>5</v>
      </c>
      <c r="H60" s="118">
        <v>6</v>
      </c>
      <c r="I60" s="134" t="s">
        <v>48</v>
      </c>
      <c r="J60" s="120">
        <v>15</v>
      </c>
      <c r="K60" s="121">
        <v>6</v>
      </c>
      <c r="L60" s="121">
        <v>2</v>
      </c>
      <c r="M60" s="120">
        <v>7</v>
      </c>
      <c r="N60" s="121">
        <v>94</v>
      </c>
      <c r="O60" s="121" t="s">
        <v>2</v>
      </c>
      <c r="P60" s="120">
        <v>86</v>
      </c>
      <c r="Q60" s="123">
        <v>14</v>
      </c>
      <c r="R60" s="124" t="s">
        <v>3</v>
      </c>
    </row>
    <row r="61" spans="1:18" ht="13.8" thickTop="1" x14ac:dyDescent="0.25">
      <c r="A61" s="131"/>
      <c r="B61" s="131"/>
      <c r="C61" s="131"/>
      <c r="D61" s="132"/>
      <c r="E61" s="131"/>
      <c r="F61" s="132"/>
      <c r="H61" s="118">
        <v>7</v>
      </c>
      <c r="I61" s="134" t="s">
        <v>7</v>
      </c>
      <c r="J61" s="120">
        <v>15</v>
      </c>
      <c r="K61" s="121">
        <v>6</v>
      </c>
      <c r="L61" s="121">
        <v>1</v>
      </c>
      <c r="M61" s="120">
        <v>8</v>
      </c>
      <c r="N61" s="121">
        <v>85</v>
      </c>
      <c r="O61" s="121" t="s">
        <v>2</v>
      </c>
      <c r="P61" s="120">
        <v>95</v>
      </c>
      <c r="Q61" s="123">
        <v>13</v>
      </c>
      <c r="R61" s="124" t="s">
        <v>3</v>
      </c>
    </row>
    <row r="62" spans="1:18" x14ac:dyDescent="0.25">
      <c r="A62" s="133"/>
      <c r="B62" s="133"/>
      <c r="C62" s="133"/>
      <c r="D62" s="133"/>
      <c r="E62" s="133"/>
      <c r="F62" s="133"/>
      <c r="H62" s="118">
        <v>8</v>
      </c>
      <c r="I62" s="158" t="s">
        <v>68</v>
      </c>
      <c r="J62" s="120">
        <v>15</v>
      </c>
      <c r="K62" s="121">
        <v>5</v>
      </c>
      <c r="L62" s="121">
        <v>3</v>
      </c>
      <c r="M62" s="120">
        <v>7</v>
      </c>
      <c r="N62" s="121">
        <v>88</v>
      </c>
      <c r="O62" s="121" t="s">
        <v>2</v>
      </c>
      <c r="P62" s="120">
        <v>92</v>
      </c>
      <c r="Q62" s="123">
        <v>13</v>
      </c>
      <c r="R62" s="124" t="s">
        <v>3</v>
      </c>
    </row>
    <row r="63" spans="1:18" x14ac:dyDescent="0.25">
      <c r="A63" s="133"/>
      <c r="B63" s="133"/>
      <c r="C63" s="133"/>
      <c r="D63" s="133"/>
      <c r="E63" s="133"/>
      <c r="F63" s="133"/>
      <c r="H63" s="118">
        <v>9</v>
      </c>
      <c r="I63" s="134" t="s">
        <v>49</v>
      </c>
      <c r="J63" s="120">
        <v>15</v>
      </c>
      <c r="K63" s="121">
        <v>3</v>
      </c>
      <c r="L63" s="121">
        <v>4</v>
      </c>
      <c r="M63" s="120">
        <v>8</v>
      </c>
      <c r="N63" s="121">
        <v>76</v>
      </c>
      <c r="O63" s="121" t="s">
        <v>2</v>
      </c>
      <c r="P63" s="120">
        <v>104</v>
      </c>
      <c r="Q63" s="123">
        <v>10</v>
      </c>
      <c r="R63" s="124" t="s">
        <v>3</v>
      </c>
    </row>
    <row r="64" spans="1:18" x14ac:dyDescent="0.25">
      <c r="A64" s="93"/>
      <c r="B64" s="133"/>
      <c r="C64" s="133"/>
      <c r="D64" s="133"/>
      <c r="E64" s="133"/>
      <c r="F64" s="133"/>
      <c r="H64" s="118">
        <v>10</v>
      </c>
      <c r="I64" s="134" t="s">
        <v>35</v>
      </c>
      <c r="J64" s="120">
        <v>15</v>
      </c>
      <c r="K64" s="121">
        <v>2</v>
      </c>
      <c r="L64" s="121">
        <v>4</v>
      </c>
      <c r="M64" s="120">
        <v>9</v>
      </c>
      <c r="N64" s="121">
        <v>77</v>
      </c>
      <c r="O64" s="121" t="s">
        <v>2</v>
      </c>
      <c r="P64" s="120">
        <v>103</v>
      </c>
      <c r="Q64" s="123">
        <v>8</v>
      </c>
      <c r="R64" s="124" t="s">
        <v>3</v>
      </c>
    </row>
    <row r="65" spans="1:23" x14ac:dyDescent="0.25">
      <c r="A65" s="133"/>
      <c r="B65" s="133"/>
      <c r="C65" s="133"/>
      <c r="D65" s="133"/>
      <c r="E65" s="133"/>
      <c r="F65" s="133"/>
      <c r="H65" s="118">
        <v>11</v>
      </c>
      <c r="I65" s="134" t="s">
        <v>91</v>
      </c>
      <c r="J65" s="120">
        <v>15</v>
      </c>
      <c r="K65" s="121">
        <v>1</v>
      </c>
      <c r="L65" s="121">
        <v>4</v>
      </c>
      <c r="M65" s="120">
        <v>10</v>
      </c>
      <c r="N65" s="121">
        <v>57</v>
      </c>
      <c r="O65" s="121" t="s">
        <v>2</v>
      </c>
      <c r="P65" s="120">
        <v>123</v>
      </c>
      <c r="Q65" s="123">
        <v>6</v>
      </c>
      <c r="R65" s="124" t="s">
        <v>3</v>
      </c>
    </row>
    <row r="66" spans="1:23" ht="13.8" thickBot="1" x14ac:dyDescent="0.3">
      <c r="A66" s="133"/>
      <c r="B66" s="133"/>
      <c r="C66" s="133"/>
      <c r="D66" s="133"/>
      <c r="E66" s="133"/>
      <c r="F66" s="133"/>
      <c r="H66" s="146">
        <v>12</v>
      </c>
      <c r="I66" s="149" t="s">
        <v>47</v>
      </c>
      <c r="J66" s="138">
        <v>15</v>
      </c>
      <c r="K66" s="139">
        <v>2</v>
      </c>
      <c r="L66" s="139">
        <v>0</v>
      </c>
      <c r="M66" s="138">
        <v>13</v>
      </c>
      <c r="N66" s="139">
        <v>57</v>
      </c>
      <c r="O66" s="139" t="s">
        <v>2</v>
      </c>
      <c r="P66" s="138">
        <v>123</v>
      </c>
      <c r="Q66" s="141">
        <v>4</v>
      </c>
      <c r="R66" s="142" t="s">
        <v>3</v>
      </c>
      <c r="V66" s="136"/>
    </row>
    <row r="67" spans="1:23" ht="13.8" thickTop="1" x14ac:dyDescent="0.25">
      <c r="A67" s="133"/>
      <c r="B67" s="133"/>
      <c r="C67" s="133"/>
      <c r="D67" s="133"/>
      <c r="E67" s="133"/>
      <c r="F67" s="133"/>
      <c r="J67" s="156">
        <v>180</v>
      </c>
      <c r="K67" s="156">
        <v>76</v>
      </c>
      <c r="L67" s="156">
        <v>28</v>
      </c>
      <c r="M67" s="156">
        <v>76</v>
      </c>
      <c r="N67" s="156">
        <v>1080</v>
      </c>
      <c r="O67" s="156">
        <v>0</v>
      </c>
      <c r="P67" s="156">
        <v>1080</v>
      </c>
      <c r="Q67" s="157">
        <v>180</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19</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42790</v>
      </c>
    </row>
    <row r="4" spans="1:29" ht="14.4" thickTop="1" thickBot="1" x14ac:dyDescent="0.3">
      <c r="A4" s="95" t="s">
        <v>56</v>
      </c>
      <c r="B4" s="96">
        <v>0</v>
      </c>
      <c r="C4" s="177" t="s">
        <v>114</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11</v>
      </c>
      <c r="B5" s="104" t="s">
        <v>2</v>
      </c>
      <c r="C5" s="104" t="s">
        <v>19</v>
      </c>
      <c r="D5" s="105">
        <v>3</v>
      </c>
      <c r="E5" s="106" t="s">
        <v>2</v>
      </c>
      <c r="F5" s="107">
        <v>9</v>
      </c>
      <c r="H5" s="108">
        <v>1</v>
      </c>
      <c r="I5" s="109" t="s">
        <v>19</v>
      </c>
      <c r="J5" s="110">
        <v>16</v>
      </c>
      <c r="K5" s="111">
        <v>14</v>
      </c>
      <c r="L5" s="111">
        <v>1</v>
      </c>
      <c r="M5" s="110">
        <v>1</v>
      </c>
      <c r="N5" s="111">
        <v>131</v>
      </c>
      <c r="O5" s="112" t="s">
        <v>2</v>
      </c>
      <c r="P5" s="110">
        <v>61</v>
      </c>
      <c r="Q5" s="113">
        <v>29</v>
      </c>
      <c r="R5" s="114" t="s">
        <v>3</v>
      </c>
    </row>
    <row r="6" spans="1:29" x14ac:dyDescent="0.25">
      <c r="A6" s="103" t="s">
        <v>65</v>
      </c>
      <c r="B6" s="104" t="s">
        <v>2</v>
      </c>
      <c r="C6" s="104" t="s">
        <v>38</v>
      </c>
      <c r="D6" s="115">
        <v>7</v>
      </c>
      <c r="E6" s="116" t="s">
        <v>2</v>
      </c>
      <c r="F6" s="117">
        <v>5</v>
      </c>
      <c r="H6" s="118">
        <v>2</v>
      </c>
      <c r="I6" s="119" t="s">
        <v>15</v>
      </c>
      <c r="J6" s="120">
        <v>17</v>
      </c>
      <c r="K6" s="121">
        <v>12</v>
      </c>
      <c r="L6" s="121">
        <v>2</v>
      </c>
      <c r="M6" s="120">
        <v>3</v>
      </c>
      <c r="N6" s="121">
        <v>132</v>
      </c>
      <c r="O6" s="122" t="s">
        <v>2</v>
      </c>
      <c r="P6" s="120">
        <v>72</v>
      </c>
      <c r="Q6" s="123">
        <v>26</v>
      </c>
      <c r="R6" s="124" t="s">
        <v>3</v>
      </c>
    </row>
    <row r="7" spans="1:29" x14ac:dyDescent="0.25">
      <c r="A7" s="103" t="s">
        <v>84</v>
      </c>
      <c r="B7" s="104" t="s">
        <v>2</v>
      </c>
      <c r="C7" s="104" t="s">
        <v>15</v>
      </c>
      <c r="D7" s="115">
        <v>7</v>
      </c>
      <c r="E7" s="116" t="s">
        <v>2</v>
      </c>
      <c r="F7" s="117">
        <v>5</v>
      </c>
      <c r="H7" s="118">
        <v>3</v>
      </c>
      <c r="I7" s="119" t="s">
        <v>12</v>
      </c>
      <c r="J7" s="120">
        <v>17</v>
      </c>
      <c r="K7" s="121">
        <v>12</v>
      </c>
      <c r="L7" s="121">
        <v>0</v>
      </c>
      <c r="M7" s="120">
        <v>5</v>
      </c>
      <c r="N7" s="121">
        <v>125</v>
      </c>
      <c r="O7" s="122" t="s">
        <v>2</v>
      </c>
      <c r="P7" s="120">
        <v>79</v>
      </c>
      <c r="Q7" s="123">
        <v>24</v>
      </c>
      <c r="R7" s="124" t="s">
        <v>3</v>
      </c>
    </row>
    <row r="8" spans="1:29" x14ac:dyDescent="0.25">
      <c r="A8" s="103" t="s">
        <v>12</v>
      </c>
      <c r="B8" s="104" t="s">
        <v>2</v>
      </c>
      <c r="C8" s="104" t="s">
        <v>14</v>
      </c>
      <c r="D8" s="115">
        <v>10</v>
      </c>
      <c r="E8" s="116" t="s">
        <v>2</v>
      </c>
      <c r="F8" s="117">
        <v>2</v>
      </c>
      <c r="H8" s="118">
        <v>4</v>
      </c>
      <c r="I8" s="125" t="s">
        <v>32</v>
      </c>
      <c r="J8" s="120">
        <v>17</v>
      </c>
      <c r="K8" s="121">
        <v>9</v>
      </c>
      <c r="L8" s="121">
        <v>3</v>
      </c>
      <c r="M8" s="120">
        <v>5</v>
      </c>
      <c r="N8" s="121">
        <v>105</v>
      </c>
      <c r="O8" s="122" t="s">
        <v>2</v>
      </c>
      <c r="P8" s="120">
        <v>99</v>
      </c>
      <c r="Q8" s="123">
        <v>21</v>
      </c>
      <c r="R8" s="124" t="s">
        <v>3</v>
      </c>
    </row>
    <row r="9" spans="1:29" x14ac:dyDescent="0.25">
      <c r="A9" s="103" t="s">
        <v>20</v>
      </c>
      <c r="B9" s="104" t="s">
        <v>2</v>
      </c>
      <c r="C9" s="104" t="s">
        <v>32</v>
      </c>
      <c r="D9" s="115">
        <v>6</v>
      </c>
      <c r="E9" s="116" t="s">
        <v>2</v>
      </c>
      <c r="F9" s="117">
        <v>6</v>
      </c>
      <c r="H9" s="118">
        <v>5</v>
      </c>
      <c r="I9" s="119" t="s">
        <v>38</v>
      </c>
      <c r="J9" s="120">
        <v>16</v>
      </c>
      <c r="K9" s="121">
        <v>10</v>
      </c>
      <c r="L9" s="121">
        <v>0</v>
      </c>
      <c r="M9" s="120">
        <v>6</v>
      </c>
      <c r="N9" s="121">
        <v>113</v>
      </c>
      <c r="O9" s="122" t="s">
        <v>2</v>
      </c>
      <c r="P9" s="120">
        <v>79</v>
      </c>
      <c r="Q9" s="123">
        <v>20</v>
      </c>
      <c r="R9" s="124" t="s">
        <v>3</v>
      </c>
    </row>
    <row r="10" spans="1:29" x14ac:dyDescent="0.25">
      <c r="A10" s="103" t="s">
        <v>17</v>
      </c>
      <c r="B10" s="104" t="s">
        <v>2</v>
      </c>
      <c r="C10" s="104" t="s">
        <v>18</v>
      </c>
      <c r="D10" s="115">
        <v>4</v>
      </c>
      <c r="E10" s="116" t="s">
        <v>2</v>
      </c>
      <c r="F10" s="117">
        <v>8</v>
      </c>
      <c r="H10" s="118">
        <v>6</v>
      </c>
      <c r="I10" s="119" t="s">
        <v>18</v>
      </c>
      <c r="J10" s="120">
        <v>17</v>
      </c>
      <c r="K10" s="121">
        <v>8</v>
      </c>
      <c r="L10" s="121">
        <v>1</v>
      </c>
      <c r="M10" s="120">
        <v>8</v>
      </c>
      <c r="N10" s="121">
        <v>100</v>
      </c>
      <c r="O10" s="122" t="s">
        <v>2</v>
      </c>
      <c r="P10" s="120">
        <v>104</v>
      </c>
      <c r="Q10" s="123">
        <v>17</v>
      </c>
      <c r="R10" s="124" t="s">
        <v>3</v>
      </c>
    </row>
    <row r="11" spans="1:29" ht="13.8" thickBot="1" x14ac:dyDescent="0.3">
      <c r="A11" s="126" t="s">
        <v>31</v>
      </c>
      <c r="B11" s="127" t="s">
        <v>2</v>
      </c>
      <c r="C11" s="127" t="s">
        <v>37</v>
      </c>
      <c r="D11" s="189"/>
      <c r="E11" s="190"/>
      <c r="F11" s="191"/>
      <c r="H11" s="118">
        <v>7</v>
      </c>
      <c r="I11" s="119" t="s">
        <v>84</v>
      </c>
      <c r="J11" s="120">
        <v>16</v>
      </c>
      <c r="K11" s="121">
        <v>8</v>
      </c>
      <c r="L11" s="121">
        <v>1</v>
      </c>
      <c r="M11" s="120">
        <v>7</v>
      </c>
      <c r="N11" s="121">
        <v>100</v>
      </c>
      <c r="O11" s="122" t="s">
        <v>2</v>
      </c>
      <c r="P11" s="120">
        <v>92</v>
      </c>
      <c r="Q11" s="123">
        <v>17</v>
      </c>
      <c r="R11" s="124" t="s">
        <v>3</v>
      </c>
    </row>
    <row r="12" spans="1:29" ht="13.8" thickTop="1" x14ac:dyDescent="0.25">
      <c r="A12" s="131"/>
      <c r="B12" s="131"/>
      <c r="C12" s="131"/>
      <c r="D12" s="132"/>
      <c r="E12" s="132"/>
      <c r="F12" s="132"/>
      <c r="H12" s="118">
        <v>8</v>
      </c>
      <c r="I12" s="119" t="s">
        <v>11</v>
      </c>
      <c r="J12" s="120">
        <v>17</v>
      </c>
      <c r="K12" s="121">
        <v>6</v>
      </c>
      <c r="L12" s="121">
        <v>5</v>
      </c>
      <c r="M12" s="120">
        <v>6</v>
      </c>
      <c r="N12" s="121">
        <v>99</v>
      </c>
      <c r="O12" s="122" t="s">
        <v>2</v>
      </c>
      <c r="P12" s="120">
        <v>105</v>
      </c>
      <c r="Q12" s="123">
        <v>17</v>
      </c>
      <c r="R12" s="124" t="s">
        <v>3</v>
      </c>
    </row>
    <row r="13" spans="1:29" x14ac:dyDescent="0.25">
      <c r="A13" s="133"/>
      <c r="B13" s="133"/>
      <c r="C13" s="133"/>
      <c r="D13" s="133"/>
      <c r="E13" s="133"/>
      <c r="F13" s="133"/>
      <c r="H13" s="118">
        <v>9</v>
      </c>
      <c r="I13" s="119" t="s">
        <v>17</v>
      </c>
      <c r="J13" s="120">
        <v>17</v>
      </c>
      <c r="K13" s="121">
        <v>7</v>
      </c>
      <c r="L13" s="121">
        <v>1</v>
      </c>
      <c r="M13" s="120">
        <v>9</v>
      </c>
      <c r="N13" s="121">
        <v>95</v>
      </c>
      <c r="O13" s="122" t="s">
        <v>2</v>
      </c>
      <c r="P13" s="120">
        <v>109</v>
      </c>
      <c r="Q13" s="123">
        <v>15</v>
      </c>
      <c r="R13" s="124" t="s">
        <v>3</v>
      </c>
    </row>
    <row r="14" spans="1:29" x14ac:dyDescent="0.25">
      <c r="A14" s="133"/>
      <c r="B14" s="133"/>
      <c r="C14" s="133"/>
      <c r="D14" s="133"/>
      <c r="E14" s="133"/>
      <c r="F14" s="133"/>
      <c r="H14" s="118">
        <v>10</v>
      </c>
      <c r="I14" s="125" t="s">
        <v>14</v>
      </c>
      <c r="J14" s="120">
        <v>16</v>
      </c>
      <c r="K14" s="121">
        <v>4</v>
      </c>
      <c r="L14" s="121">
        <v>3</v>
      </c>
      <c r="M14" s="120">
        <v>9</v>
      </c>
      <c r="N14" s="121">
        <v>81</v>
      </c>
      <c r="O14" s="122" t="s">
        <v>2</v>
      </c>
      <c r="P14" s="120">
        <v>111</v>
      </c>
      <c r="Q14" s="123">
        <v>11</v>
      </c>
      <c r="R14" s="124" t="s">
        <v>3</v>
      </c>
    </row>
    <row r="15" spans="1:29" x14ac:dyDescent="0.25">
      <c r="A15" s="133"/>
      <c r="B15" s="133"/>
      <c r="C15" s="133"/>
      <c r="D15" s="133"/>
      <c r="E15" s="133"/>
      <c r="F15" s="133"/>
      <c r="H15" s="118">
        <v>11</v>
      </c>
      <c r="I15" s="119" t="s">
        <v>20</v>
      </c>
      <c r="J15" s="120">
        <v>17</v>
      </c>
      <c r="K15" s="121">
        <v>2</v>
      </c>
      <c r="L15" s="121">
        <v>4</v>
      </c>
      <c r="M15" s="120">
        <v>11</v>
      </c>
      <c r="N15" s="121">
        <v>76</v>
      </c>
      <c r="O15" s="122" t="s">
        <v>2</v>
      </c>
      <c r="P15" s="120">
        <v>128</v>
      </c>
      <c r="Q15" s="123">
        <v>8</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16</v>
      </c>
      <c r="K16" s="121">
        <v>2</v>
      </c>
      <c r="L16" s="121">
        <v>2</v>
      </c>
      <c r="M16" s="120">
        <v>12</v>
      </c>
      <c r="N16" s="121">
        <v>77</v>
      </c>
      <c r="O16" s="122" t="s">
        <v>2</v>
      </c>
      <c r="P16" s="120">
        <v>115</v>
      </c>
      <c r="Q16" s="123">
        <v>6</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17</v>
      </c>
      <c r="K17" s="139">
        <v>2</v>
      </c>
      <c r="L17" s="139">
        <v>1</v>
      </c>
      <c r="M17" s="138">
        <v>14</v>
      </c>
      <c r="N17" s="139">
        <v>62</v>
      </c>
      <c r="O17" s="140" t="s">
        <v>2</v>
      </c>
      <c r="P17" s="138">
        <v>142</v>
      </c>
      <c r="Q17" s="141">
        <v>5</v>
      </c>
      <c r="R17" s="142" t="s">
        <v>3</v>
      </c>
    </row>
    <row r="18" spans="1:18" ht="13.8" thickTop="1" x14ac:dyDescent="0.25">
      <c r="A18" s="133"/>
      <c r="B18" s="133"/>
      <c r="C18" s="133"/>
      <c r="D18" s="133"/>
      <c r="E18" s="133"/>
      <c r="F18" s="133"/>
      <c r="H18" s="122"/>
      <c r="I18" s="136"/>
      <c r="J18" s="121">
        <v>216</v>
      </c>
      <c r="K18" s="121">
        <v>96</v>
      </c>
      <c r="L18" s="121">
        <v>24</v>
      </c>
      <c r="M18" s="121">
        <v>96</v>
      </c>
      <c r="N18" s="121">
        <v>1296</v>
      </c>
      <c r="O18" s="121">
        <v>0</v>
      </c>
      <c r="P18" s="121">
        <v>1296</v>
      </c>
      <c r="Q18" s="123">
        <v>216</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114</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42</v>
      </c>
      <c r="B22" s="104" t="s">
        <v>2</v>
      </c>
      <c r="C22" s="104" t="s">
        <v>30</v>
      </c>
      <c r="D22" s="105">
        <v>4</v>
      </c>
      <c r="E22" s="106" t="s">
        <v>2</v>
      </c>
      <c r="F22" s="107">
        <v>8</v>
      </c>
      <c r="H22" s="108">
        <v>1</v>
      </c>
      <c r="I22" s="144" t="s">
        <v>16</v>
      </c>
      <c r="J22" s="110">
        <v>16</v>
      </c>
      <c r="K22" s="111">
        <v>14</v>
      </c>
      <c r="L22" s="111">
        <v>1</v>
      </c>
      <c r="M22" s="110">
        <v>1</v>
      </c>
      <c r="N22" s="111">
        <v>124</v>
      </c>
      <c r="O22" s="112" t="s">
        <v>2</v>
      </c>
      <c r="P22" s="110">
        <v>68</v>
      </c>
      <c r="Q22" s="113">
        <v>29</v>
      </c>
      <c r="R22" s="114" t="s">
        <v>3</v>
      </c>
    </row>
    <row r="23" spans="1:18" x14ac:dyDescent="0.25">
      <c r="A23" s="103" t="s">
        <v>16</v>
      </c>
      <c r="B23" s="104" t="s">
        <v>2</v>
      </c>
      <c r="C23" s="104" t="s">
        <v>85</v>
      </c>
      <c r="D23" s="115">
        <v>7</v>
      </c>
      <c r="E23" s="116" t="s">
        <v>2</v>
      </c>
      <c r="F23" s="117">
        <v>5</v>
      </c>
      <c r="H23" s="118">
        <v>2</v>
      </c>
      <c r="I23" s="144" t="s">
        <v>23</v>
      </c>
      <c r="J23" s="145">
        <v>17</v>
      </c>
      <c r="K23" s="121">
        <v>10</v>
      </c>
      <c r="L23" s="121">
        <v>3</v>
      </c>
      <c r="M23" s="120">
        <v>4</v>
      </c>
      <c r="N23" s="121">
        <v>121</v>
      </c>
      <c r="O23" s="122" t="s">
        <v>2</v>
      </c>
      <c r="P23" s="120">
        <v>83</v>
      </c>
      <c r="Q23" s="123">
        <v>23</v>
      </c>
      <c r="R23" s="124" t="s">
        <v>3</v>
      </c>
    </row>
    <row r="24" spans="1:18" x14ac:dyDescent="0.25">
      <c r="A24" s="103" t="s">
        <v>24</v>
      </c>
      <c r="B24" s="104" t="s">
        <v>2</v>
      </c>
      <c r="C24" s="104" t="s">
        <v>86</v>
      </c>
      <c r="D24" s="115">
        <v>9</v>
      </c>
      <c r="E24" s="116" t="s">
        <v>2</v>
      </c>
      <c r="F24" s="117">
        <v>3</v>
      </c>
      <c r="H24" s="118">
        <v>3</v>
      </c>
      <c r="I24" s="144" t="s">
        <v>85</v>
      </c>
      <c r="J24" s="145">
        <v>16</v>
      </c>
      <c r="K24" s="121">
        <v>8</v>
      </c>
      <c r="L24" s="121">
        <v>4</v>
      </c>
      <c r="M24" s="120">
        <v>4</v>
      </c>
      <c r="N24" s="121">
        <v>105</v>
      </c>
      <c r="O24" s="122" t="s">
        <v>2</v>
      </c>
      <c r="P24" s="120">
        <v>87</v>
      </c>
      <c r="Q24" s="123">
        <v>20</v>
      </c>
      <c r="R24" s="124" t="s">
        <v>3</v>
      </c>
    </row>
    <row r="25" spans="1:18" x14ac:dyDescent="0.25">
      <c r="A25" s="103" t="s">
        <v>23</v>
      </c>
      <c r="B25" s="104" t="s">
        <v>2</v>
      </c>
      <c r="C25" s="104" t="s">
        <v>87</v>
      </c>
      <c r="D25" s="115">
        <v>10</v>
      </c>
      <c r="E25" s="116" t="s">
        <v>2</v>
      </c>
      <c r="F25" s="117">
        <v>2</v>
      </c>
      <c r="H25" s="118">
        <v>4</v>
      </c>
      <c r="I25" s="144" t="s">
        <v>13</v>
      </c>
      <c r="J25" s="145">
        <v>16</v>
      </c>
      <c r="K25" s="121">
        <v>8</v>
      </c>
      <c r="L25" s="121">
        <v>3</v>
      </c>
      <c r="M25" s="120">
        <v>5</v>
      </c>
      <c r="N25" s="121">
        <v>109</v>
      </c>
      <c r="O25" s="122" t="s">
        <v>2</v>
      </c>
      <c r="P25" s="120">
        <v>83</v>
      </c>
      <c r="Q25" s="123">
        <v>19</v>
      </c>
      <c r="R25" s="124" t="s">
        <v>3</v>
      </c>
    </row>
    <row r="26" spans="1:18" x14ac:dyDescent="0.25">
      <c r="A26" s="103" t="s">
        <v>50</v>
      </c>
      <c r="B26" s="104" t="s">
        <v>2</v>
      </c>
      <c r="C26" s="104" t="s">
        <v>33</v>
      </c>
      <c r="D26" s="115">
        <v>10</v>
      </c>
      <c r="E26" s="116" t="s">
        <v>2</v>
      </c>
      <c r="F26" s="117">
        <v>2</v>
      </c>
      <c r="H26" s="118">
        <v>5</v>
      </c>
      <c r="I26" s="144" t="s">
        <v>33</v>
      </c>
      <c r="J26" s="145">
        <v>17</v>
      </c>
      <c r="K26" s="121">
        <v>8</v>
      </c>
      <c r="L26" s="121">
        <v>3</v>
      </c>
      <c r="M26" s="120">
        <v>6</v>
      </c>
      <c r="N26" s="121">
        <v>106</v>
      </c>
      <c r="O26" s="122" t="s">
        <v>2</v>
      </c>
      <c r="P26" s="120">
        <v>98</v>
      </c>
      <c r="Q26" s="123">
        <v>19</v>
      </c>
      <c r="R26" s="124" t="s">
        <v>3</v>
      </c>
    </row>
    <row r="27" spans="1:18" x14ac:dyDescent="0.25">
      <c r="A27" s="103" t="s">
        <v>34</v>
      </c>
      <c r="B27" s="104" t="s">
        <v>2</v>
      </c>
      <c r="C27" s="104" t="s">
        <v>8</v>
      </c>
      <c r="D27" s="115">
        <v>6</v>
      </c>
      <c r="E27" s="116" t="s">
        <v>2</v>
      </c>
      <c r="F27" s="117">
        <v>6</v>
      </c>
      <c r="H27" s="118">
        <v>6</v>
      </c>
      <c r="I27" s="144" t="s">
        <v>30</v>
      </c>
      <c r="J27" s="145">
        <v>16</v>
      </c>
      <c r="K27" s="121">
        <v>7</v>
      </c>
      <c r="L27" s="121">
        <v>5</v>
      </c>
      <c r="M27" s="120">
        <v>4</v>
      </c>
      <c r="N27" s="121">
        <v>101</v>
      </c>
      <c r="O27" s="122" t="s">
        <v>2</v>
      </c>
      <c r="P27" s="120">
        <v>91</v>
      </c>
      <c r="Q27" s="123">
        <v>19</v>
      </c>
      <c r="R27" s="124" t="s">
        <v>3</v>
      </c>
    </row>
    <row r="28" spans="1:18" ht="13.8" thickBot="1" x14ac:dyDescent="0.3">
      <c r="A28" s="126" t="s">
        <v>13</v>
      </c>
      <c r="B28" s="127" t="s">
        <v>2</v>
      </c>
      <c r="C28" s="127" t="s">
        <v>37</v>
      </c>
      <c r="D28" s="189"/>
      <c r="E28" s="190"/>
      <c r="F28" s="191"/>
      <c r="H28" s="118">
        <v>7</v>
      </c>
      <c r="I28" s="144" t="s">
        <v>8</v>
      </c>
      <c r="J28" s="145">
        <v>17</v>
      </c>
      <c r="K28" s="121">
        <v>6</v>
      </c>
      <c r="L28" s="121">
        <v>5</v>
      </c>
      <c r="M28" s="120">
        <v>6</v>
      </c>
      <c r="N28" s="121">
        <v>106</v>
      </c>
      <c r="O28" s="122" t="s">
        <v>2</v>
      </c>
      <c r="P28" s="120">
        <v>98</v>
      </c>
      <c r="Q28" s="123">
        <v>17</v>
      </c>
      <c r="R28" s="124" t="s">
        <v>3</v>
      </c>
    </row>
    <row r="29" spans="1:18" ht="13.8" thickTop="1" x14ac:dyDescent="0.25">
      <c r="A29" s="131"/>
      <c r="B29" s="131"/>
      <c r="C29" s="131"/>
      <c r="D29" s="132"/>
      <c r="E29" s="131"/>
      <c r="F29" s="132"/>
      <c r="H29" s="118">
        <v>8</v>
      </c>
      <c r="I29" s="144" t="s">
        <v>42</v>
      </c>
      <c r="J29" s="145">
        <v>17</v>
      </c>
      <c r="K29" s="121">
        <v>7</v>
      </c>
      <c r="L29" s="121">
        <v>2</v>
      </c>
      <c r="M29" s="120">
        <v>8</v>
      </c>
      <c r="N29" s="121">
        <v>101</v>
      </c>
      <c r="O29" s="122" t="s">
        <v>2</v>
      </c>
      <c r="P29" s="120">
        <v>103</v>
      </c>
      <c r="Q29" s="123">
        <v>16</v>
      </c>
      <c r="R29" s="124" t="s">
        <v>3</v>
      </c>
    </row>
    <row r="30" spans="1:18" x14ac:dyDescent="0.25">
      <c r="A30" s="133"/>
      <c r="B30" s="133"/>
      <c r="C30" s="133"/>
      <c r="D30" s="133"/>
      <c r="E30" s="133"/>
      <c r="F30" s="133"/>
      <c r="H30" s="118">
        <v>9</v>
      </c>
      <c r="I30" s="144" t="s">
        <v>86</v>
      </c>
      <c r="J30" s="145">
        <v>17</v>
      </c>
      <c r="K30" s="121">
        <v>6</v>
      </c>
      <c r="L30" s="121">
        <v>4</v>
      </c>
      <c r="M30" s="120">
        <v>7</v>
      </c>
      <c r="N30" s="121">
        <v>99</v>
      </c>
      <c r="O30" s="122" t="s">
        <v>2</v>
      </c>
      <c r="P30" s="120">
        <v>105</v>
      </c>
      <c r="Q30" s="123">
        <v>16</v>
      </c>
      <c r="R30" s="124" t="s">
        <v>3</v>
      </c>
    </row>
    <row r="31" spans="1:18" x14ac:dyDescent="0.25">
      <c r="A31" s="133"/>
      <c r="B31" s="133"/>
      <c r="C31" s="133"/>
      <c r="D31" s="133"/>
      <c r="E31" s="133"/>
      <c r="F31" s="133"/>
      <c r="H31" s="118">
        <v>10</v>
      </c>
      <c r="I31" s="144" t="s">
        <v>24</v>
      </c>
      <c r="J31" s="145">
        <v>17</v>
      </c>
      <c r="K31" s="121">
        <v>6</v>
      </c>
      <c r="L31" s="121">
        <v>3</v>
      </c>
      <c r="M31" s="120">
        <v>8</v>
      </c>
      <c r="N31" s="121">
        <v>103</v>
      </c>
      <c r="O31" s="122" t="s">
        <v>2</v>
      </c>
      <c r="P31" s="120">
        <v>101</v>
      </c>
      <c r="Q31" s="123">
        <v>15</v>
      </c>
      <c r="R31" s="124" t="s">
        <v>3</v>
      </c>
    </row>
    <row r="32" spans="1:18" x14ac:dyDescent="0.25">
      <c r="A32" s="133"/>
      <c r="B32" s="133"/>
      <c r="C32" s="133"/>
      <c r="D32" s="133"/>
      <c r="E32" s="133"/>
      <c r="F32" s="133"/>
      <c r="H32" s="118">
        <v>11</v>
      </c>
      <c r="I32" s="144" t="s">
        <v>50</v>
      </c>
      <c r="J32" s="145">
        <v>16</v>
      </c>
      <c r="K32" s="121">
        <v>5</v>
      </c>
      <c r="L32" s="121">
        <v>1</v>
      </c>
      <c r="M32" s="120">
        <v>10</v>
      </c>
      <c r="N32" s="121">
        <v>93</v>
      </c>
      <c r="O32" s="122" t="s">
        <v>2</v>
      </c>
      <c r="P32" s="120">
        <v>99</v>
      </c>
      <c r="Q32" s="123">
        <v>11</v>
      </c>
      <c r="R32" s="134" t="s">
        <v>3</v>
      </c>
    </row>
    <row r="33" spans="1:29" x14ac:dyDescent="0.25">
      <c r="A33" s="133"/>
      <c r="B33" s="133"/>
      <c r="C33" s="133"/>
      <c r="D33" s="133"/>
      <c r="E33" s="133"/>
      <c r="F33" s="133"/>
      <c r="H33" s="118">
        <v>12</v>
      </c>
      <c r="I33" s="144" t="s">
        <v>34</v>
      </c>
      <c r="J33" s="145">
        <v>17</v>
      </c>
      <c r="K33" s="121">
        <v>4</v>
      </c>
      <c r="L33" s="121">
        <v>3</v>
      </c>
      <c r="M33" s="120">
        <v>10</v>
      </c>
      <c r="N33" s="121">
        <v>86</v>
      </c>
      <c r="O33" s="122" t="s">
        <v>2</v>
      </c>
      <c r="P33" s="120">
        <v>118</v>
      </c>
      <c r="Q33" s="123">
        <v>11</v>
      </c>
      <c r="R33" s="134" t="s">
        <v>3</v>
      </c>
    </row>
    <row r="34" spans="1:29" ht="13.8" thickBot="1" x14ac:dyDescent="0.3">
      <c r="A34" s="133"/>
      <c r="B34" s="133"/>
      <c r="C34" s="133"/>
      <c r="D34" s="133"/>
      <c r="E34" s="133"/>
      <c r="F34" s="133"/>
      <c r="H34" s="146">
        <v>13</v>
      </c>
      <c r="I34" s="147" t="s">
        <v>87</v>
      </c>
      <c r="J34" s="148">
        <v>17</v>
      </c>
      <c r="K34" s="139">
        <v>0</v>
      </c>
      <c r="L34" s="139">
        <v>1</v>
      </c>
      <c r="M34" s="138">
        <v>16</v>
      </c>
      <c r="N34" s="139">
        <v>42</v>
      </c>
      <c r="O34" s="140" t="s">
        <v>2</v>
      </c>
      <c r="P34" s="138">
        <v>162</v>
      </c>
      <c r="Q34" s="141">
        <v>1</v>
      </c>
      <c r="R34" s="149" t="s">
        <v>3</v>
      </c>
    </row>
    <row r="35" spans="1:29" ht="13.8" thickTop="1" x14ac:dyDescent="0.25">
      <c r="A35" s="133"/>
      <c r="B35" s="133"/>
      <c r="C35" s="133"/>
      <c r="D35" s="133"/>
      <c r="E35" s="133"/>
      <c r="F35" s="133"/>
      <c r="H35" s="122"/>
      <c r="I35" s="136"/>
      <c r="J35" s="121">
        <v>216</v>
      </c>
      <c r="K35" s="121">
        <v>89</v>
      </c>
      <c r="L35" s="121">
        <v>38</v>
      </c>
      <c r="M35" s="121">
        <v>89</v>
      </c>
      <c r="N35" s="121">
        <v>1296</v>
      </c>
      <c r="O35" s="121">
        <v>0</v>
      </c>
      <c r="P35" s="121">
        <v>1296</v>
      </c>
      <c r="Q35" s="123">
        <v>216</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112</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21</v>
      </c>
      <c r="B39" s="131" t="s">
        <v>2</v>
      </c>
      <c r="C39" s="158" t="s">
        <v>9</v>
      </c>
      <c r="D39" s="163">
        <v>6</v>
      </c>
      <c r="E39" s="164" t="s">
        <v>2</v>
      </c>
      <c r="F39" s="165">
        <v>6</v>
      </c>
      <c r="H39" s="108">
        <v>1</v>
      </c>
      <c r="I39" s="166" t="s">
        <v>29</v>
      </c>
      <c r="J39" s="110">
        <v>16</v>
      </c>
      <c r="K39" s="111">
        <v>12</v>
      </c>
      <c r="L39" s="111">
        <v>2</v>
      </c>
      <c r="M39" s="110">
        <v>2</v>
      </c>
      <c r="N39" s="111">
        <v>121</v>
      </c>
      <c r="O39" s="112" t="s">
        <v>2</v>
      </c>
      <c r="P39" s="110">
        <v>71</v>
      </c>
      <c r="Q39" s="113">
        <v>26</v>
      </c>
      <c r="R39" s="114" t="s">
        <v>3</v>
      </c>
    </row>
    <row r="40" spans="1:29" x14ac:dyDescent="0.25">
      <c r="A40" s="162" t="s">
        <v>36</v>
      </c>
      <c r="B40" s="131" t="s">
        <v>2</v>
      </c>
      <c r="C40" s="158" t="s">
        <v>63</v>
      </c>
      <c r="D40" s="167">
        <v>8</v>
      </c>
      <c r="E40" s="131" t="s">
        <v>2</v>
      </c>
      <c r="F40" s="168">
        <v>4</v>
      </c>
      <c r="H40" s="118">
        <v>2</v>
      </c>
      <c r="I40" s="144" t="s">
        <v>9</v>
      </c>
      <c r="J40" s="145">
        <v>16</v>
      </c>
      <c r="K40" s="151">
        <v>11</v>
      </c>
      <c r="L40" s="121">
        <v>3</v>
      </c>
      <c r="M40" s="120">
        <v>2</v>
      </c>
      <c r="N40" s="151">
        <v>119</v>
      </c>
      <c r="O40" s="122" t="s">
        <v>2</v>
      </c>
      <c r="P40" s="120">
        <v>73</v>
      </c>
      <c r="Q40" s="152">
        <v>25</v>
      </c>
      <c r="R40" s="124" t="s">
        <v>3</v>
      </c>
    </row>
    <row r="41" spans="1:29" x14ac:dyDescent="0.25">
      <c r="A41" s="162" t="s">
        <v>22</v>
      </c>
      <c r="B41" s="131" t="s">
        <v>2</v>
      </c>
      <c r="C41" s="158" t="s">
        <v>45</v>
      </c>
      <c r="D41" s="167">
        <v>6</v>
      </c>
      <c r="E41" s="131" t="s">
        <v>2</v>
      </c>
      <c r="F41" s="168">
        <v>6</v>
      </c>
      <c r="H41" s="118">
        <v>3</v>
      </c>
      <c r="I41" s="144" t="s">
        <v>36</v>
      </c>
      <c r="J41" s="145">
        <v>16</v>
      </c>
      <c r="K41" s="151">
        <v>9</v>
      </c>
      <c r="L41" s="121">
        <v>5</v>
      </c>
      <c r="M41" s="120">
        <v>2</v>
      </c>
      <c r="N41" s="151">
        <v>113</v>
      </c>
      <c r="O41" s="122" t="s">
        <v>2</v>
      </c>
      <c r="P41" s="120">
        <v>79</v>
      </c>
      <c r="Q41" s="152">
        <v>23</v>
      </c>
      <c r="R41" s="124" t="s">
        <v>3</v>
      </c>
    </row>
    <row r="42" spans="1:29" x14ac:dyDescent="0.25">
      <c r="A42" s="162" t="s">
        <v>46</v>
      </c>
      <c r="B42" s="131" t="s">
        <v>2</v>
      </c>
      <c r="C42" s="158" t="s">
        <v>88</v>
      </c>
      <c r="D42" s="167">
        <v>5</v>
      </c>
      <c r="E42" s="131" t="s">
        <v>2</v>
      </c>
      <c r="F42" s="168">
        <v>7</v>
      </c>
      <c r="G42" s="131"/>
      <c r="H42" s="118">
        <v>4</v>
      </c>
      <c r="I42" s="153" t="s">
        <v>22</v>
      </c>
      <c r="J42" s="145">
        <v>16</v>
      </c>
      <c r="K42" s="151">
        <v>9</v>
      </c>
      <c r="L42" s="121">
        <v>1</v>
      </c>
      <c r="M42" s="120">
        <v>6</v>
      </c>
      <c r="N42" s="151">
        <v>100</v>
      </c>
      <c r="O42" s="122" t="s">
        <v>2</v>
      </c>
      <c r="P42" s="120">
        <v>92</v>
      </c>
      <c r="Q42" s="152">
        <v>19</v>
      </c>
      <c r="R42" s="124" t="s">
        <v>3</v>
      </c>
    </row>
    <row r="43" spans="1:29" x14ac:dyDescent="0.25">
      <c r="A43" s="162" t="s">
        <v>28</v>
      </c>
      <c r="B43" s="131" t="s">
        <v>2</v>
      </c>
      <c r="C43" s="158" t="s">
        <v>29</v>
      </c>
      <c r="D43" s="167">
        <v>4</v>
      </c>
      <c r="E43" s="131" t="s">
        <v>2</v>
      </c>
      <c r="F43" s="168">
        <v>8</v>
      </c>
      <c r="H43" s="118">
        <v>5</v>
      </c>
      <c r="I43" s="144" t="s">
        <v>88</v>
      </c>
      <c r="J43" s="145">
        <v>16</v>
      </c>
      <c r="K43" s="151">
        <v>7</v>
      </c>
      <c r="L43" s="121">
        <v>4</v>
      </c>
      <c r="M43" s="120">
        <v>5</v>
      </c>
      <c r="N43" s="151">
        <v>100</v>
      </c>
      <c r="O43" s="122" t="s">
        <v>2</v>
      </c>
      <c r="P43" s="120">
        <v>92</v>
      </c>
      <c r="Q43" s="152">
        <v>18</v>
      </c>
      <c r="R43" s="124" t="s">
        <v>3</v>
      </c>
    </row>
    <row r="44" spans="1:29" ht="13.8" thickBot="1" x14ac:dyDescent="0.3">
      <c r="A44" s="169" t="s">
        <v>89</v>
      </c>
      <c r="B44" s="170" t="s">
        <v>2</v>
      </c>
      <c r="C44" s="171" t="s">
        <v>44</v>
      </c>
      <c r="D44" s="172">
        <v>7</v>
      </c>
      <c r="E44" s="170" t="s">
        <v>2</v>
      </c>
      <c r="F44" s="173">
        <v>5</v>
      </c>
      <c r="H44" s="118">
        <v>6</v>
      </c>
      <c r="I44" s="153" t="s">
        <v>63</v>
      </c>
      <c r="J44" s="145">
        <v>16</v>
      </c>
      <c r="K44" s="151">
        <v>5</v>
      </c>
      <c r="L44" s="121">
        <v>6</v>
      </c>
      <c r="M44" s="120">
        <v>5</v>
      </c>
      <c r="N44" s="151">
        <v>97</v>
      </c>
      <c r="O44" s="122" t="s">
        <v>2</v>
      </c>
      <c r="P44" s="120">
        <v>95</v>
      </c>
      <c r="Q44" s="152">
        <v>16</v>
      </c>
      <c r="R44" s="124" t="s">
        <v>3</v>
      </c>
    </row>
    <row r="45" spans="1:29" ht="13.8" thickTop="1" x14ac:dyDescent="0.25">
      <c r="A45" s="131"/>
      <c r="B45" s="131"/>
      <c r="C45" s="131"/>
      <c r="D45" s="132"/>
      <c r="E45" s="131"/>
      <c r="F45" s="132"/>
      <c r="H45" s="118">
        <v>7</v>
      </c>
      <c r="I45" s="153" t="s">
        <v>21</v>
      </c>
      <c r="J45" s="145">
        <v>16</v>
      </c>
      <c r="K45" s="151">
        <v>3</v>
      </c>
      <c r="L45" s="121">
        <v>8</v>
      </c>
      <c r="M45" s="120">
        <v>5</v>
      </c>
      <c r="N45" s="151">
        <v>93</v>
      </c>
      <c r="O45" s="122" t="s">
        <v>2</v>
      </c>
      <c r="P45" s="120">
        <v>99</v>
      </c>
      <c r="Q45" s="152">
        <v>14</v>
      </c>
      <c r="R45" s="124" t="s">
        <v>3</v>
      </c>
    </row>
    <row r="46" spans="1:29" x14ac:dyDescent="0.25">
      <c r="A46" s="131"/>
      <c r="B46" s="131"/>
      <c r="C46" s="131"/>
      <c r="D46" s="132"/>
      <c r="E46" s="132"/>
      <c r="F46" s="132"/>
      <c r="H46" s="118">
        <v>8</v>
      </c>
      <c r="I46" s="144" t="s">
        <v>89</v>
      </c>
      <c r="J46" s="145">
        <v>16</v>
      </c>
      <c r="K46" s="151">
        <v>4</v>
      </c>
      <c r="L46" s="121">
        <v>5</v>
      </c>
      <c r="M46" s="120">
        <v>7</v>
      </c>
      <c r="N46" s="151">
        <v>87</v>
      </c>
      <c r="O46" s="122" t="s">
        <v>2</v>
      </c>
      <c r="P46" s="120">
        <v>105</v>
      </c>
      <c r="Q46" s="152">
        <v>13</v>
      </c>
      <c r="R46" s="124" t="s">
        <v>3</v>
      </c>
    </row>
    <row r="47" spans="1:29" x14ac:dyDescent="0.25">
      <c r="A47" s="133"/>
      <c r="B47" s="133"/>
      <c r="C47" s="133"/>
      <c r="D47" s="133"/>
      <c r="E47" s="133"/>
      <c r="F47" s="133"/>
      <c r="H47" s="118">
        <v>9</v>
      </c>
      <c r="I47" s="153" t="s">
        <v>46</v>
      </c>
      <c r="J47" s="145">
        <v>16</v>
      </c>
      <c r="K47" s="151">
        <v>4</v>
      </c>
      <c r="L47" s="121">
        <v>4</v>
      </c>
      <c r="M47" s="120">
        <v>8</v>
      </c>
      <c r="N47" s="151">
        <v>87</v>
      </c>
      <c r="O47" s="122" t="s">
        <v>2</v>
      </c>
      <c r="P47" s="120">
        <v>105</v>
      </c>
      <c r="Q47" s="152">
        <v>12</v>
      </c>
      <c r="R47" s="124" t="s">
        <v>3</v>
      </c>
    </row>
    <row r="48" spans="1:29" x14ac:dyDescent="0.25">
      <c r="A48" s="133"/>
      <c r="B48" s="133"/>
      <c r="C48" s="133"/>
      <c r="D48" s="133"/>
      <c r="E48" s="133"/>
      <c r="F48" s="133"/>
      <c r="H48" s="118">
        <v>10</v>
      </c>
      <c r="I48" s="144" t="s">
        <v>45</v>
      </c>
      <c r="J48" s="145">
        <v>16</v>
      </c>
      <c r="K48" s="151">
        <v>4</v>
      </c>
      <c r="L48" s="121">
        <v>4</v>
      </c>
      <c r="M48" s="120">
        <v>8</v>
      </c>
      <c r="N48" s="151">
        <v>83</v>
      </c>
      <c r="O48" s="122" t="s">
        <v>2</v>
      </c>
      <c r="P48" s="120">
        <v>109</v>
      </c>
      <c r="Q48" s="152">
        <v>12</v>
      </c>
      <c r="R48" s="124" t="s">
        <v>3</v>
      </c>
    </row>
    <row r="49" spans="1:18" x14ac:dyDescent="0.25">
      <c r="A49" s="133"/>
      <c r="B49" s="133"/>
      <c r="C49" s="133"/>
      <c r="D49" s="133"/>
      <c r="E49" s="133"/>
      <c r="F49" s="133"/>
      <c r="H49" s="118">
        <v>11</v>
      </c>
      <c r="I49" s="144" t="s">
        <v>28</v>
      </c>
      <c r="J49" s="145">
        <v>16</v>
      </c>
      <c r="K49" s="151">
        <v>1</v>
      </c>
      <c r="L49" s="121">
        <v>7</v>
      </c>
      <c r="M49" s="120">
        <v>8</v>
      </c>
      <c r="N49" s="151">
        <v>87</v>
      </c>
      <c r="O49" s="122" t="s">
        <v>2</v>
      </c>
      <c r="P49" s="120">
        <v>105</v>
      </c>
      <c r="Q49" s="152">
        <v>9</v>
      </c>
      <c r="R49" s="124" t="s">
        <v>3</v>
      </c>
    </row>
    <row r="50" spans="1:18" ht="13.8" thickBot="1" x14ac:dyDescent="0.3">
      <c r="A50" s="133"/>
      <c r="B50" s="133"/>
      <c r="C50" s="133"/>
      <c r="D50" s="133"/>
      <c r="E50" s="133"/>
      <c r="F50" s="133"/>
      <c r="H50" s="146">
        <v>12</v>
      </c>
      <c r="I50" s="147" t="s">
        <v>44</v>
      </c>
      <c r="J50" s="148">
        <v>16</v>
      </c>
      <c r="K50" s="154">
        <v>1</v>
      </c>
      <c r="L50" s="139">
        <v>3</v>
      </c>
      <c r="M50" s="138">
        <v>12</v>
      </c>
      <c r="N50" s="154">
        <v>65</v>
      </c>
      <c r="O50" s="140" t="s">
        <v>2</v>
      </c>
      <c r="P50" s="138">
        <v>127</v>
      </c>
      <c r="Q50" s="155">
        <v>5</v>
      </c>
      <c r="R50" s="142" t="s">
        <v>3</v>
      </c>
    </row>
    <row r="51" spans="1:18" ht="13.8" thickTop="1" x14ac:dyDescent="0.25">
      <c r="A51" s="133"/>
      <c r="B51" s="133"/>
      <c r="C51" s="133"/>
      <c r="D51" s="133"/>
      <c r="E51" s="133"/>
      <c r="F51" s="133"/>
      <c r="J51" s="156">
        <v>192</v>
      </c>
      <c r="K51" s="156">
        <v>70</v>
      </c>
      <c r="L51" s="156">
        <v>52</v>
      </c>
      <c r="M51" s="156">
        <v>70</v>
      </c>
      <c r="N51" s="156">
        <v>1152</v>
      </c>
      <c r="O51" s="156">
        <v>0</v>
      </c>
      <c r="P51" s="156">
        <v>1152</v>
      </c>
      <c r="Q51" s="157">
        <v>192</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112</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26</v>
      </c>
      <c r="B55" s="164" t="s">
        <v>2</v>
      </c>
      <c r="C55" s="175" t="s">
        <v>27</v>
      </c>
      <c r="D55" s="163">
        <v>8</v>
      </c>
      <c r="E55" s="164" t="s">
        <v>2</v>
      </c>
      <c r="F55" s="165">
        <v>4</v>
      </c>
      <c r="H55" s="108">
        <v>1</v>
      </c>
      <c r="I55" s="176" t="s">
        <v>90</v>
      </c>
      <c r="J55" s="110">
        <v>16</v>
      </c>
      <c r="K55" s="111">
        <v>15</v>
      </c>
      <c r="L55" s="111">
        <v>0</v>
      </c>
      <c r="M55" s="110">
        <v>1</v>
      </c>
      <c r="N55" s="111">
        <v>137</v>
      </c>
      <c r="O55" s="112" t="s">
        <v>2</v>
      </c>
      <c r="P55" s="110">
        <v>55</v>
      </c>
      <c r="Q55" s="113">
        <v>30</v>
      </c>
      <c r="R55" s="114" t="s">
        <v>3</v>
      </c>
    </row>
    <row r="56" spans="1:18" x14ac:dyDescent="0.25">
      <c r="A56" s="103" t="s">
        <v>48</v>
      </c>
      <c r="B56" s="104" t="s">
        <v>2</v>
      </c>
      <c r="C56" s="186" t="s">
        <v>7</v>
      </c>
      <c r="D56" s="115">
        <v>7</v>
      </c>
      <c r="E56" s="104" t="s">
        <v>2</v>
      </c>
      <c r="F56" s="117">
        <v>5</v>
      </c>
      <c r="G56" s="99"/>
      <c r="H56" s="118">
        <v>2</v>
      </c>
      <c r="I56" s="134" t="s">
        <v>92</v>
      </c>
      <c r="J56" s="120">
        <v>16</v>
      </c>
      <c r="K56" s="121">
        <v>11</v>
      </c>
      <c r="L56" s="121">
        <v>2</v>
      </c>
      <c r="M56" s="120">
        <v>3</v>
      </c>
      <c r="N56" s="121">
        <v>119</v>
      </c>
      <c r="O56" s="121" t="s">
        <v>2</v>
      </c>
      <c r="P56" s="120">
        <v>73</v>
      </c>
      <c r="Q56" s="123">
        <v>24</v>
      </c>
      <c r="R56" s="124" t="s">
        <v>3</v>
      </c>
    </row>
    <row r="57" spans="1:18" x14ac:dyDescent="0.25">
      <c r="A57" s="162" t="s">
        <v>35</v>
      </c>
      <c r="B57" s="131" t="s">
        <v>2</v>
      </c>
      <c r="C57" s="158" t="s">
        <v>92</v>
      </c>
      <c r="D57" s="167">
        <v>4</v>
      </c>
      <c r="E57" s="131" t="s">
        <v>2</v>
      </c>
      <c r="F57" s="168">
        <v>8</v>
      </c>
      <c r="H57" s="118">
        <v>3</v>
      </c>
      <c r="I57" s="134" t="s">
        <v>26</v>
      </c>
      <c r="J57" s="120">
        <v>16</v>
      </c>
      <c r="K57" s="121">
        <v>11</v>
      </c>
      <c r="L57" s="121">
        <v>2</v>
      </c>
      <c r="M57" s="120">
        <v>3</v>
      </c>
      <c r="N57" s="121">
        <v>111</v>
      </c>
      <c r="O57" s="121" t="s">
        <v>2</v>
      </c>
      <c r="P57" s="120">
        <v>81</v>
      </c>
      <c r="Q57" s="123">
        <v>24</v>
      </c>
      <c r="R57" s="124" t="s">
        <v>3</v>
      </c>
    </row>
    <row r="58" spans="1:18" x14ac:dyDescent="0.25">
      <c r="A58" s="162" t="s">
        <v>91</v>
      </c>
      <c r="B58" s="131" t="s">
        <v>2</v>
      </c>
      <c r="C58" s="158" t="s">
        <v>68</v>
      </c>
      <c r="D58" s="167">
        <v>4</v>
      </c>
      <c r="E58" s="131" t="s">
        <v>2</v>
      </c>
      <c r="F58" s="168">
        <v>8</v>
      </c>
      <c r="H58" s="118">
        <v>4</v>
      </c>
      <c r="I58" s="134" t="s">
        <v>27</v>
      </c>
      <c r="J58" s="120">
        <v>16</v>
      </c>
      <c r="K58" s="121">
        <v>10</v>
      </c>
      <c r="L58" s="121">
        <v>2</v>
      </c>
      <c r="M58" s="120">
        <v>4</v>
      </c>
      <c r="N58" s="121">
        <v>109</v>
      </c>
      <c r="O58" s="121" t="s">
        <v>2</v>
      </c>
      <c r="P58" s="120">
        <v>83</v>
      </c>
      <c r="Q58" s="123">
        <v>22</v>
      </c>
      <c r="R58" s="124" t="s">
        <v>3</v>
      </c>
    </row>
    <row r="59" spans="1:18" x14ac:dyDescent="0.25">
      <c r="A59" s="162" t="s">
        <v>10</v>
      </c>
      <c r="B59" s="131" t="s">
        <v>2</v>
      </c>
      <c r="C59" s="158" t="s">
        <v>49</v>
      </c>
      <c r="D59" s="167">
        <v>4</v>
      </c>
      <c r="E59" s="131" t="s">
        <v>2</v>
      </c>
      <c r="F59" s="168">
        <v>8</v>
      </c>
      <c r="H59" s="118">
        <v>5</v>
      </c>
      <c r="I59" s="158" t="s">
        <v>10</v>
      </c>
      <c r="J59" s="120">
        <v>16</v>
      </c>
      <c r="K59" s="121">
        <v>7</v>
      </c>
      <c r="L59" s="121">
        <v>4</v>
      </c>
      <c r="M59" s="120">
        <v>5</v>
      </c>
      <c r="N59" s="121">
        <v>105</v>
      </c>
      <c r="O59" s="121" t="s">
        <v>2</v>
      </c>
      <c r="P59" s="120">
        <v>87</v>
      </c>
      <c r="Q59" s="123">
        <v>18</v>
      </c>
      <c r="R59" s="124" t="s">
        <v>3</v>
      </c>
    </row>
    <row r="60" spans="1:18" ht="13.8" thickBot="1" x14ac:dyDescent="0.3">
      <c r="A60" s="169" t="s">
        <v>47</v>
      </c>
      <c r="B60" s="170" t="s">
        <v>2</v>
      </c>
      <c r="C60" s="171" t="s">
        <v>90</v>
      </c>
      <c r="D60" s="172">
        <v>1</v>
      </c>
      <c r="E60" s="170" t="s">
        <v>2</v>
      </c>
      <c r="F60" s="173">
        <v>11</v>
      </c>
      <c r="H60" s="118">
        <v>6</v>
      </c>
      <c r="I60" s="134" t="s">
        <v>48</v>
      </c>
      <c r="J60" s="120">
        <v>16</v>
      </c>
      <c r="K60" s="121">
        <v>7</v>
      </c>
      <c r="L60" s="121">
        <v>2</v>
      </c>
      <c r="M60" s="120">
        <v>7</v>
      </c>
      <c r="N60" s="121">
        <v>101</v>
      </c>
      <c r="O60" s="121" t="s">
        <v>2</v>
      </c>
      <c r="P60" s="120">
        <v>91</v>
      </c>
      <c r="Q60" s="123">
        <v>16</v>
      </c>
      <c r="R60" s="124" t="s">
        <v>3</v>
      </c>
    </row>
    <row r="61" spans="1:18" ht="13.8" thickTop="1" x14ac:dyDescent="0.25">
      <c r="A61" s="184"/>
      <c r="B61" s="131"/>
      <c r="C61" s="131"/>
      <c r="D61" s="132"/>
      <c r="E61" s="131"/>
      <c r="F61" s="132"/>
      <c r="H61" s="118">
        <v>7</v>
      </c>
      <c r="I61" s="134" t="s">
        <v>68</v>
      </c>
      <c r="J61" s="120">
        <v>16</v>
      </c>
      <c r="K61" s="121">
        <v>6</v>
      </c>
      <c r="L61" s="121">
        <v>3</v>
      </c>
      <c r="M61" s="120">
        <v>7</v>
      </c>
      <c r="N61" s="121">
        <v>96</v>
      </c>
      <c r="O61" s="121" t="s">
        <v>2</v>
      </c>
      <c r="P61" s="120">
        <v>96</v>
      </c>
      <c r="Q61" s="123">
        <v>15</v>
      </c>
      <c r="R61" s="124" t="s">
        <v>3</v>
      </c>
    </row>
    <row r="62" spans="1:18" x14ac:dyDescent="0.25">
      <c r="A62" s="133"/>
      <c r="B62" s="133"/>
      <c r="C62" s="133"/>
      <c r="D62" s="133"/>
      <c r="E62" s="133"/>
      <c r="F62" s="133"/>
      <c r="H62" s="118">
        <v>8</v>
      </c>
      <c r="I62" s="158" t="s">
        <v>7</v>
      </c>
      <c r="J62" s="120">
        <v>16</v>
      </c>
      <c r="K62" s="121">
        <v>6</v>
      </c>
      <c r="L62" s="121">
        <v>1</v>
      </c>
      <c r="M62" s="120">
        <v>9</v>
      </c>
      <c r="N62" s="121">
        <v>90</v>
      </c>
      <c r="O62" s="121" t="s">
        <v>2</v>
      </c>
      <c r="P62" s="120">
        <v>102</v>
      </c>
      <c r="Q62" s="123">
        <v>13</v>
      </c>
      <c r="R62" s="124" t="s">
        <v>3</v>
      </c>
    </row>
    <row r="63" spans="1:18" x14ac:dyDescent="0.25">
      <c r="A63" s="133"/>
      <c r="B63" s="133"/>
      <c r="C63" s="133"/>
      <c r="D63" s="133"/>
      <c r="E63" s="133"/>
      <c r="F63" s="133"/>
      <c r="H63" s="118">
        <v>9</v>
      </c>
      <c r="I63" s="134" t="s">
        <v>49</v>
      </c>
      <c r="J63" s="120">
        <v>16</v>
      </c>
      <c r="K63" s="121">
        <v>4</v>
      </c>
      <c r="L63" s="121">
        <v>4</v>
      </c>
      <c r="M63" s="120">
        <v>8</v>
      </c>
      <c r="N63" s="121">
        <v>84</v>
      </c>
      <c r="O63" s="121" t="s">
        <v>2</v>
      </c>
      <c r="P63" s="120">
        <v>108</v>
      </c>
      <c r="Q63" s="123">
        <v>12</v>
      </c>
      <c r="R63" s="124" t="s">
        <v>3</v>
      </c>
    </row>
    <row r="64" spans="1:18" x14ac:dyDescent="0.25">
      <c r="A64" s="93"/>
      <c r="B64" s="133"/>
      <c r="C64" s="133"/>
      <c r="D64" s="133"/>
      <c r="E64" s="133"/>
      <c r="F64" s="133"/>
      <c r="H64" s="118">
        <v>10</v>
      </c>
      <c r="I64" s="134" t="s">
        <v>35</v>
      </c>
      <c r="J64" s="120">
        <v>16</v>
      </c>
      <c r="K64" s="121">
        <v>2</v>
      </c>
      <c r="L64" s="121">
        <v>4</v>
      </c>
      <c r="M64" s="120">
        <v>10</v>
      </c>
      <c r="N64" s="121">
        <v>81</v>
      </c>
      <c r="O64" s="121" t="s">
        <v>2</v>
      </c>
      <c r="P64" s="120">
        <v>111</v>
      </c>
      <c r="Q64" s="123">
        <v>8</v>
      </c>
      <c r="R64" s="124" t="s">
        <v>3</v>
      </c>
    </row>
    <row r="65" spans="1:23" x14ac:dyDescent="0.25">
      <c r="A65" s="133"/>
      <c r="B65" s="133"/>
      <c r="C65" s="133"/>
      <c r="D65" s="133"/>
      <c r="E65" s="133"/>
      <c r="F65" s="133"/>
      <c r="H65" s="118">
        <v>11</v>
      </c>
      <c r="I65" s="134" t="s">
        <v>91</v>
      </c>
      <c r="J65" s="120">
        <v>16</v>
      </c>
      <c r="K65" s="121">
        <v>1</v>
      </c>
      <c r="L65" s="121">
        <v>4</v>
      </c>
      <c r="M65" s="120">
        <v>11</v>
      </c>
      <c r="N65" s="121">
        <v>61</v>
      </c>
      <c r="O65" s="121" t="s">
        <v>2</v>
      </c>
      <c r="P65" s="120">
        <v>131</v>
      </c>
      <c r="Q65" s="123">
        <v>6</v>
      </c>
      <c r="R65" s="124" t="s">
        <v>3</v>
      </c>
    </row>
    <row r="66" spans="1:23" ht="13.8" thickBot="1" x14ac:dyDescent="0.3">
      <c r="A66" s="133"/>
      <c r="B66" s="133"/>
      <c r="C66" s="133"/>
      <c r="D66" s="133"/>
      <c r="E66" s="133"/>
      <c r="F66" s="133"/>
      <c r="H66" s="146">
        <v>12</v>
      </c>
      <c r="I66" s="149" t="s">
        <v>47</v>
      </c>
      <c r="J66" s="138">
        <v>16</v>
      </c>
      <c r="K66" s="139">
        <v>2</v>
      </c>
      <c r="L66" s="139">
        <v>0</v>
      </c>
      <c r="M66" s="138">
        <v>14</v>
      </c>
      <c r="N66" s="139">
        <v>58</v>
      </c>
      <c r="O66" s="139" t="s">
        <v>2</v>
      </c>
      <c r="P66" s="138">
        <v>134</v>
      </c>
      <c r="Q66" s="141">
        <v>4</v>
      </c>
      <c r="R66" s="142" t="s">
        <v>3</v>
      </c>
      <c r="V66" s="136"/>
    </row>
    <row r="67" spans="1:23" ht="13.8" thickTop="1" x14ac:dyDescent="0.25">
      <c r="A67" s="133"/>
      <c r="B67" s="133"/>
      <c r="C67" s="133"/>
      <c r="D67" s="133"/>
      <c r="E67" s="133"/>
      <c r="F67" s="133"/>
      <c r="J67" s="156">
        <v>192</v>
      </c>
      <c r="K67" s="156">
        <v>82</v>
      </c>
      <c r="L67" s="156">
        <v>28</v>
      </c>
      <c r="M67" s="156">
        <v>82</v>
      </c>
      <c r="N67" s="156">
        <v>1152</v>
      </c>
      <c r="O67" s="156">
        <v>0</v>
      </c>
      <c r="P67" s="156">
        <v>1152</v>
      </c>
      <c r="Q67" s="157">
        <v>192</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20</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42797</v>
      </c>
    </row>
    <row r="4" spans="1:29" ht="14.4" thickTop="1" thickBot="1" x14ac:dyDescent="0.3">
      <c r="A4" s="95" t="s">
        <v>56</v>
      </c>
      <c r="B4" s="96">
        <v>0</v>
      </c>
      <c r="C4" s="177" t="s">
        <v>115</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31</v>
      </c>
      <c r="B5" s="104" t="s">
        <v>2</v>
      </c>
      <c r="C5" s="104" t="s">
        <v>11</v>
      </c>
      <c r="D5" s="105">
        <v>6</v>
      </c>
      <c r="E5" s="106" t="s">
        <v>2</v>
      </c>
      <c r="F5" s="107">
        <v>6</v>
      </c>
      <c r="H5" s="108">
        <v>1</v>
      </c>
      <c r="I5" s="109" t="s">
        <v>19</v>
      </c>
      <c r="J5" s="110">
        <v>17</v>
      </c>
      <c r="K5" s="111">
        <v>15</v>
      </c>
      <c r="L5" s="111">
        <v>1</v>
      </c>
      <c r="M5" s="110">
        <v>1</v>
      </c>
      <c r="N5" s="111">
        <v>138</v>
      </c>
      <c r="O5" s="112" t="s">
        <v>2</v>
      </c>
      <c r="P5" s="110">
        <v>66</v>
      </c>
      <c r="Q5" s="113">
        <v>31</v>
      </c>
      <c r="R5" s="114" t="s">
        <v>3</v>
      </c>
    </row>
    <row r="6" spans="1:29" x14ac:dyDescent="0.25">
      <c r="A6" s="103" t="s">
        <v>38</v>
      </c>
      <c r="B6" s="104" t="s">
        <v>2</v>
      </c>
      <c r="C6" s="104" t="s">
        <v>17</v>
      </c>
      <c r="D6" s="115">
        <v>7</v>
      </c>
      <c r="E6" s="116" t="s">
        <v>2</v>
      </c>
      <c r="F6" s="117">
        <v>5</v>
      </c>
      <c r="H6" s="118">
        <v>2</v>
      </c>
      <c r="I6" s="119" t="s">
        <v>15</v>
      </c>
      <c r="J6" s="120">
        <v>18</v>
      </c>
      <c r="K6" s="121">
        <v>13</v>
      </c>
      <c r="L6" s="121">
        <v>2</v>
      </c>
      <c r="M6" s="120">
        <v>3</v>
      </c>
      <c r="N6" s="121">
        <v>142</v>
      </c>
      <c r="O6" s="122" t="s">
        <v>2</v>
      </c>
      <c r="P6" s="120">
        <v>74</v>
      </c>
      <c r="Q6" s="123">
        <v>28</v>
      </c>
      <c r="R6" s="124" t="s">
        <v>3</v>
      </c>
    </row>
    <row r="7" spans="1:29" x14ac:dyDescent="0.25">
      <c r="A7" s="103" t="s">
        <v>14</v>
      </c>
      <c r="B7" s="104" t="s">
        <v>2</v>
      </c>
      <c r="C7" s="104" t="s">
        <v>84</v>
      </c>
      <c r="D7" s="115">
        <v>5</v>
      </c>
      <c r="E7" s="116" t="s">
        <v>2</v>
      </c>
      <c r="F7" s="117">
        <v>7</v>
      </c>
      <c r="H7" s="118">
        <v>3</v>
      </c>
      <c r="I7" s="125" t="s">
        <v>12</v>
      </c>
      <c r="J7" s="120">
        <v>17</v>
      </c>
      <c r="K7" s="121">
        <v>12</v>
      </c>
      <c r="L7" s="121">
        <v>0</v>
      </c>
      <c r="M7" s="120">
        <v>5</v>
      </c>
      <c r="N7" s="121">
        <v>125</v>
      </c>
      <c r="O7" s="122" t="s">
        <v>2</v>
      </c>
      <c r="P7" s="120">
        <v>79</v>
      </c>
      <c r="Q7" s="123">
        <v>24</v>
      </c>
      <c r="R7" s="124" t="s">
        <v>3</v>
      </c>
    </row>
    <row r="8" spans="1:29" x14ac:dyDescent="0.25">
      <c r="A8" s="103" t="s">
        <v>19</v>
      </c>
      <c r="B8" s="104" t="s">
        <v>2</v>
      </c>
      <c r="C8" s="104" t="s">
        <v>65</v>
      </c>
      <c r="D8" s="115">
        <v>7</v>
      </c>
      <c r="E8" s="116" t="s">
        <v>2</v>
      </c>
      <c r="F8" s="117">
        <v>5</v>
      </c>
      <c r="H8" s="118">
        <v>4</v>
      </c>
      <c r="I8" s="125" t="s">
        <v>38</v>
      </c>
      <c r="J8" s="120">
        <v>17</v>
      </c>
      <c r="K8" s="121">
        <v>11</v>
      </c>
      <c r="L8" s="121">
        <v>0</v>
      </c>
      <c r="M8" s="120">
        <v>6</v>
      </c>
      <c r="N8" s="121">
        <v>120</v>
      </c>
      <c r="O8" s="122" t="s">
        <v>2</v>
      </c>
      <c r="P8" s="120">
        <v>84</v>
      </c>
      <c r="Q8" s="123">
        <v>22</v>
      </c>
      <c r="R8" s="124" t="s">
        <v>3</v>
      </c>
    </row>
    <row r="9" spans="1:29" x14ac:dyDescent="0.25">
      <c r="A9" s="103" t="s">
        <v>18</v>
      </c>
      <c r="B9" s="104" t="s">
        <v>2</v>
      </c>
      <c r="C9" s="104" t="s">
        <v>20</v>
      </c>
      <c r="D9" s="115">
        <v>7</v>
      </c>
      <c r="E9" s="116" t="s">
        <v>2</v>
      </c>
      <c r="F9" s="117">
        <v>5</v>
      </c>
      <c r="H9" s="118">
        <v>5</v>
      </c>
      <c r="I9" s="125" t="s">
        <v>32</v>
      </c>
      <c r="J9" s="120">
        <v>18</v>
      </c>
      <c r="K9" s="121">
        <v>9</v>
      </c>
      <c r="L9" s="121">
        <v>3</v>
      </c>
      <c r="M9" s="120">
        <v>6</v>
      </c>
      <c r="N9" s="121">
        <v>107</v>
      </c>
      <c r="O9" s="122" t="s">
        <v>2</v>
      </c>
      <c r="P9" s="120">
        <v>109</v>
      </c>
      <c r="Q9" s="123">
        <v>21</v>
      </c>
      <c r="R9" s="124" t="s">
        <v>3</v>
      </c>
    </row>
    <row r="10" spans="1:29" x14ac:dyDescent="0.25">
      <c r="A10" s="103" t="s">
        <v>15</v>
      </c>
      <c r="B10" s="104" t="s">
        <v>2</v>
      </c>
      <c r="C10" s="104" t="s">
        <v>32</v>
      </c>
      <c r="D10" s="115">
        <v>10</v>
      </c>
      <c r="E10" s="116" t="s">
        <v>2</v>
      </c>
      <c r="F10" s="117">
        <v>2</v>
      </c>
      <c r="H10" s="118">
        <v>6</v>
      </c>
      <c r="I10" s="125" t="s">
        <v>18</v>
      </c>
      <c r="J10" s="120">
        <v>18</v>
      </c>
      <c r="K10" s="121">
        <v>9</v>
      </c>
      <c r="L10" s="121">
        <v>1</v>
      </c>
      <c r="M10" s="120">
        <v>8</v>
      </c>
      <c r="N10" s="121">
        <v>107</v>
      </c>
      <c r="O10" s="122" t="s">
        <v>2</v>
      </c>
      <c r="P10" s="120">
        <v>109</v>
      </c>
      <c r="Q10" s="123">
        <v>19</v>
      </c>
      <c r="R10" s="124" t="s">
        <v>3</v>
      </c>
    </row>
    <row r="11" spans="1:29" ht="13.8" thickBot="1" x14ac:dyDescent="0.3">
      <c r="A11" s="126" t="s">
        <v>12</v>
      </c>
      <c r="B11" s="127" t="s">
        <v>2</v>
      </c>
      <c r="C11" s="127" t="s">
        <v>37</v>
      </c>
      <c r="D11" s="189"/>
      <c r="E11" s="190"/>
      <c r="F11" s="191"/>
      <c r="H11" s="118">
        <v>7</v>
      </c>
      <c r="I11" s="125" t="s">
        <v>84</v>
      </c>
      <c r="J11" s="120">
        <v>17</v>
      </c>
      <c r="K11" s="121">
        <v>9</v>
      </c>
      <c r="L11" s="121">
        <v>1</v>
      </c>
      <c r="M11" s="120">
        <v>7</v>
      </c>
      <c r="N11" s="121">
        <v>107</v>
      </c>
      <c r="O11" s="122" t="s">
        <v>2</v>
      </c>
      <c r="P11" s="120">
        <v>97</v>
      </c>
      <c r="Q11" s="123">
        <v>19</v>
      </c>
      <c r="R11" s="124" t="s">
        <v>3</v>
      </c>
    </row>
    <row r="12" spans="1:29" ht="13.8" thickTop="1" x14ac:dyDescent="0.25">
      <c r="A12" s="131"/>
      <c r="B12" s="131"/>
      <c r="C12" s="131"/>
      <c r="D12" s="132"/>
      <c r="E12" s="132"/>
      <c r="F12" s="132"/>
      <c r="H12" s="118">
        <v>8</v>
      </c>
      <c r="I12" s="125" t="s">
        <v>11</v>
      </c>
      <c r="J12" s="120">
        <v>18</v>
      </c>
      <c r="K12" s="121">
        <v>6</v>
      </c>
      <c r="L12" s="121">
        <v>6</v>
      </c>
      <c r="M12" s="120">
        <v>6</v>
      </c>
      <c r="N12" s="121">
        <v>105</v>
      </c>
      <c r="O12" s="122" t="s">
        <v>2</v>
      </c>
      <c r="P12" s="120">
        <v>111</v>
      </c>
      <c r="Q12" s="123">
        <v>18</v>
      </c>
      <c r="R12" s="124" t="s">
        <v>3</v>
      </c>
    </row>
    <row r="13" spans="1:29" x14ac:dyDescent="0.25">
      <c r="A13" s="133"/>
      <c r="B13" s="133"/>
      <c r="C13" s="133"/>
      <c r="D13" s="133"/>
      <c r="E13" s="133"/>
      <c r="F13" s="133"/>
      <c r="H13" s="118">
        <v>9</v>
      </c>
      <c r="I13" s="125" t="s">
        <v>17</v>
      </c>
      <c r="J13" s="120">
        <v>18</v>
      </c>
      <c r="K13" s="121">
        <v>7</v>
      </c>
      <c r="L13" s="121">
        <v>1</v>
      </c>
      <c r="M13" s="120">
        <v>10</v>
      </c>
      <c r="N13" s="121">
        <v>100</v>
      </c>
      <c r="O13" s="122" t="s">
        <v>2</v>
      </c>
      <c r="P13" s="120">
        <v>116</v>
      </c>
      <c r="Q13" s="123">
        <v>15</v>
      </c>
      <c r="R13" s="124" t="s">
        <v>3</v>
      </c>
    </row>
    <row r="14" spans="1:29" x14ac:dyDescent="0.25">
      <c r="A14" s="133"/>
      <c r="B14" s="133"/>
      <c r="C14" s="133"/>
      <c r="D14" s="133"/>
      <c r="E14" s="133"/>
      <c r="F14" s="133"/>
      <c r="H14" s="118">
        <v>10</v>
      </c>
      <c r="I14" s="125" t="s">
        <v>14</v>
      </c>
      <c r="J14" s="120">
        <v>17</v>
      </c>
      <c r="K14" s="121">
        <v>4</v>
      </c>
      <c r="L14" s="121">
        <v>3</v>
      </c>
      <c r="M14" s="120">
        <v>10</v>
      </c>
      <c r="N14" s="121">
        <v>86</v>
      </c>
      <c r="O14" s="122" t="s">
        <v>2</v>
      </c>
      <c r="P14" s="120">
        <v>118</v>
      </c>
      <c r="Q14" s="123">
        <v>11</v>
      </c>
      <c r="R14" s="124" t="s">
        <v>3</v>
      </c>
    </row>
    <row r="15" spans="1:29" x14ac:dyDescent="0.25">
      <c r="A15" s="133"/>
      <c r="B15" s="133"/>
      <c r="C15" s="133"/>
      <c r="D15" s="133"/>
      <c r="E15" s="133"/>
      <c r="F15" s="133"/>
      <c r="H15" s="118">
        <v>11</v>
      </c>
      <c r="I15" s="125" t="s">
        <v>20</v>
      </c>
      <c r="J15" s="120">
        <v>18</v>
      </c>
      <c r="K15" s="121">
        <v>2</v>
      </c>
      <c r="L15" s="121">
        <v>4</v>
      </c>
      <c r="M15" s="120">
        <v>12</v>
      </c>
      <c r="N15" s="121">
        <v>81</v>
      </c>
      <c r="O15" s="122" t="s">
        <v>2</v>
      </c>
      <c r="P15" s="120">
        <v>135</v>
      </c>
      <c r="Q15" s="123">
        <v>8</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25" t="s">
        <v>31</v>
      </c>
      <c r="J16" s="120">
        <v>17</v>
      </c>
      <c r="K16" s="121">
        <v>2</v>
      </c>
      <c r="L16" s="121">
        <v>3</v>
      </c>
      <c r="M16" s="120">
        <v>12</v>
      </c>
      <c r="N16" s="121">
        <v>83</v>
      </c>
      <c r="O16" s="122" t="s">
        <v>2</v>
      </c>
      <c r="P16" s="120">
        <v>121</v>
      </c>
      <c r="Q16" s="123">
        <v>7</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18</v>
      </c>
      <c r="K17" s="139">
        <v>2</v>
      </c>
      <c r="L17" s="139">
        <v>1</v>
      </c>
      <c r="M17" s="138">
        <v>15</v>
      </c>
      <c r="N17" s="139">
        <v>67</v>
      </c>
      <c r="O17" s="140" t="s">
        <v>2</v>
      </c>
      <c r="P17" s="138">
        <v>149</v>
      </c>
      <c r="Q17" s="141">
        <v>5</v>
      </c>
      <c r="R17" s="142" t="s">
        <v>3</v>
      </c>
    </row>
    <row r="18" spans="1:18" ht="13.8" thickTop="1" x14ac:dyDescent="0.25">
      <c r="A18" s="133"/>
      <c r="B18" s="133"/>
      <c r="C18" s="133"/>
      <c r="D18" s="133"/>
      <c r="E18" s="133"/>
      <c r="F18" s="133"/>
      <c r="H18" s="122"/>
      <c r="I18" s="136"/>
      <c r="J18" s="121">
        <v>228</v>
      </c>
      <c r="K18" s="121">
        <v>101</v>
      </c>
      <c r="L18" s="121">
        <v>26</v>
      </c>
      <c r="M18" s="121">
        <v>101</v>
      </c>
      <c r="N18" s="121">
        <v>1368</v>
      </c>
      <c r="O18" s="121">
        <v>0</v>
      </c>
      <c r="P18" s="121">
        <v>1368</v>
      </c>
      <c r="Q18" s="123">
        <v>228</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115</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33</v>
      </c>
      <c r="B22" s="104" t="s">
        <v>2</v>
      </c>
      <c r="C22" s="104" t="s">
        <v>24</v>
      </c>
      <c r="D22" s="105">
        <v>5</v>
      </c>
      <c r="E22" s="106" t="s">
        <v>2</v>
      </c>
      <c r="F22" s="107">
        <v>7</v>
      </c>
      <c r="H22" s="108">
        <v>1</v>
      </c>
      <c r="I22" s="144" t="s">
        <v>16</v>
      </c>
      <c r="J22" s="110">
        <v>17</v>
      </c>
      <c r="K22" s="111">
        <v>15</v>
      </c>
      <c r="L22" s="111">
        <v>1</v>
      </c>
      <c r="M22" s="110">
        <v>1</v>
      </c>
      <c r="N22" s="111">
        <v>136</v>
      </c>
      <c r="O22" s="112" t="s">
        <v>2</v>
      </c>
      <c r="P22" s="110">
        <v>68</v>
      </c>
      <c r="Q22" s="113">
        <v>31</v>
      </c>
      <c r="R22" s="114" t="s">
        <v>3</v>
      </c>
    </row>
    <row r="23" spans="1:18" x14ac:dyDescent="0.25">
      <c r="A23" s="103" t="s">
        <v>86</v>
      </c>
      <c r="B23" s="104" t="s">
        <v>2</v>
      </c>
      <c r="C23" s="104" t="s">
        <v>23</v>
      </c>
      <c r="D23" s="115">
        <v>5</v>
      </c>
      <c r="E23" s="116" t="s">
        <v>2</v>
      </c>
      <c r="F23" s="117">
        <v>7</v>
      </c>
      <c r="H23" s="118">
        <v>2</v>
      </c>
      <c r="I23" s="144" t="s">
        <v>23</v>
      </c>
      <c r="J23" s="145">
        <v>18</v>
      </c>
      <c r="K23" s="121">
        <v>11</v>
      </c>
      <c r="L23" s="121">
        <v>3</v>
      </c>
      <c r="M23" s="120">
        <v>4</v>
      </c>
      <c r="N23" s="121">
        <v>128</v>
      </c>
      <c r="O23" s="122" t="s">
        <v>2</v>
      </c>
      <c r="P23" s="120">
        <v>88</v>
      </c>
      <c r="Q23" s="123">
        <v>25</v>
      </c>
      <c r="R23" s="124" t="s">
        <v>3</v>
      </c>
    </row>
    <row r="24" spans="1:18" x14ac:dyDescent="0.25">
      <c r="A24" s="103" t="s">
        <v>8</v>
      </c>
      <c r="B24" s="104" t="s">
        <v>2</v>
      </c>
      <c r="C24" s="104" t="s">
        <v>13</v>
      </c>
      <c r="D24" s="115">
        <v>6</v>
      </c>
      <c r="E24" s="116" t="s">
        <v>2</v>
      </c>
      <c r="F24" s="117">
        <v>6</v>
      </c>
      <c r="H24" s="118">
        <v>3</v>
      </c>
      <c r="I24" s="144" t="s">
        <v>85</v>
      </c>
      <c r="J24" s="145">
        <v>17</v>
      </c>
      <c r="K24" s="121">
        <v>9</v>
      </c>
      <c r="L24" s="121">
        <v>4</v>
      </c>
      <c r="M24" s="120">
        <v>4</v>
      </c>
      <c r="N24" s="121">
        <v>112</v>
      </c>
      <c r="O24" s="122" t="s">
        <v>2</v>
      </c>
      <c r="P24" s="120">
        <v>92</v>
      </c>
      <c r="Q24" s="123">
        <v>22</v>
      </c>
      <c r="R24" s="124" t="s">
        <v>3</v>
      </c>
    </row>
    <row r="25" spans="1:18" x14ac:dyDescent="0.25">
      <c r="A25" s="103" t="s">
        <v>85</v>
      </c>
      <c r="B25" s="104" t="s">
        <v>2</v>
      </c>
      <c r="C25" s="104" t="s">
        <v>50</v>
      </c>
      <c r="D25" s="115">
        <v>7</v>
      </c>
      <c r="E25" s="116" t="s">
        <v>2</v>
      </c>
      <c r="F25" s="117">
        <v>5</v>
      </c>
      <c r="H25" s="118">
        <v>4</v>
      </c>
      <c r="I25" s="144" t="s">
        <v>30</v>
      </c>
      <c r="J25" s="145">
        <v>17</v>
      </c>
      <c r="K25" s="121">
        <v>8</v>
      </c>
      <c r="L25" s="121">
        <v>5</v>
      </c>
      <c r="M25" s="120">
        <v>4</v>
      </c>
      <c r="N25" s="121">
        <v>109</v>
      </c>
      <c r="O25" s="122" t="s">
        <v>2</v>
      </c>
      <c r="P25" s="120">
        <v>95</v>
      </c>
      <c r="Q25" s="123">
        <v>21</v>
      </c>
      <c r="R25" s="124" t="s">
        <v>3</v>
      </c>
    </row>
    <row r="26" spans="1:18" x14ac:dyDescent="0.25">
      <c r="A26" s="103" t="s">
        <v>87</v>
      </c>
      <c r="B26" s="104" t="s">
        <v>2</v>
      </c>
      <c r="C26" s="104" t="s">
        <v>16</v>
      </c>
      <c r="D26" s="115">
        <v>0</v>
      </c>
      <c r="E26" s="116" t="s">
        <v>2</v>
      </c>
      <c r="F26" s="117">
        <v>12</v>
      </c>
      <c r="H26" s="118">
        <v>5</v>
      </c>
      <c r="I26" s="144" t="s">
        <v>13</v>
      </c>
      <c r="J26" s="145">
        <v>17</v>
      </c>
      <c r="K26" s="121">
        <v>8</v>
      </c>
      <c r="L26" s="121">
        <v>4</v>
      </c>
      <c r="M26" s="120">
        <v>5</v>
      </c>
      <c r="N26" s="121">
        <v>115</v>
      </c>
      <c r="O26" s="122" t="s">
        <v>2</v>
      </c>
      <c r="P26" s="120">
        <v>89</v>
      </c>
      <c r="Q26" s="123">
        <v>20</v>
      </c>
      <c r="R26" s="124" t="s">
        <v>3</v>
      </c>
    </row>
    <row r="27" spans="1:18" x14ac:dyDescent="0.25">
      <c r="A27" s="103" t="s">
        <v>30</v>
      </c>
      <c r="B27" s="104" t="s">
        <v>2</v>
      </c>
      <c r="C27" s="104" t="s">
        <v>34</v>
      </c>
      <c r="D27" s="115">
        <v>8</v>
      </c>
      <c r="E27" s="116" t="s">
        <v>2</v>
      </c>
      <c r="F27" s="117">
        <v>4</v>
      </c>
      <c r="H27" s="118">
        <v>6</v>
      </c>
      <c r="I27" s="144" t="s">
        <v>33</v>
      </c>
      <c r="J27" s="145">
        <v>18</v>
      </c>
      <c r="K27" s="121">
        <v>8</v>
      </c>
      <c r="L27" s="121">
        <v>3</v>
      </c>
      <c r="M27" s="120">
        <v>7</v>
      </c>
      <c r="N27" s="121">
        <v>111</v>
      </c>
      <c r="O27" s="122" t="s">
        <v>2</v>
      </c>
      <c r="P27" s="120">
        <v>105</v>
      </c>
      <c r="Q27" s="123">
        <v>19</v>
      </c>
      <c r="R27" s="124" t="s">
        <v>3</v>
      </c>
    </row>
    <row r="28" spans="1:18" ht="13.8" thickBot="1" x14ac:dyDescent="0.3">
      <c r="A28" s="126" t="s">
        <v>42</v>
      </c>
      <c r="B28" s="127" t="s">
        <v>2</v>
      </c>
      <c r="C28" s="127" t="s">
        <v>37</v>
      </c>
      <c r="D28" s="189"/>
      <c r="E28" s="190"/>
      <c r="F28" s="191"/>
      <c r="H28" s="118">
        <v>7</v>
      </c>
      <c r="I28" s="144" t="s">
        <v>8</v>
      </c>
      <c r="J28" s="145">
        <v>18</v>
      </c>
      <c r="K28" s="121">
        <v>6</v>
      </c>
      <c r="L28" s="121">
        <v>6</v>
      </c>
      <c r="M28" s="120">
        <v>6</v>
      </c>
      <c r="N28" s="121">
        <v>112</v>
      </c>
      <c r="O28" s="122" t="s">
        <v>2</v>
      </c>
      <c r="P28" s="120">
        <v>104</v>
      </c>
      <c r="Q28" s="123">
        <v>18</v>
      </c>
      <c r="R28" s="124" t="s">
        <v>3</v>
      </c>
    </row>
    <row r="29" spans="1:18" ht="13.8" thickTop="1" x14ac:dyDescent="0.25">
      <c r="A29" s="184"/>
      <c r="B29" s="131"/>
      <c r="C29" s="131"/>
      <c r="D29" s="132"/>
      <c r="E29" s="131"/>
      <c r="F29" s="132"/>
      <c r="H29" s="118">
        <v>8</v>
      </c>
      <c r="I29" s="144" t="s">
        <v>24</v>
      </c>
      <c r="J29" s="145">
        <v>18</v>
      </c>
      <c r="K29" s="121">
        <v>7</v>
      </c>
      <c r="L29" s="121">
        <v>3</v>
      </c>
      <c r="M29" s="120">
        <v>8</v>
      </c>
      <c r="N29" s="121">
        <v>110</v>
      </c>
      <c r="O29" s="122" t="s">
        <v>2</v>
      </c>
      <c r="P29" s="120">
        <v>106</v>
      </c>
      <c r="Q29" s="123">
        <v>17</v>
      </c>
      <c r="R29" s="124" t="s">
        <v>3</v>
      </c>
    </row>
    <row r="30" spans="1:18" x14ac:dyDescent="0.25">
      <c r="A30" s="133"/>
      <c r="B30" s="133"/>
      <c r="C30" s="133"/>
      <c r="D30" s="133"/>
      <c r="E30" s="133"/>
      <c r="F30" s="133"/>
      <c r="H30" s="118">
        <v>9</v>
      </c>
      <c r="I30" s="144" t="s">
        <v>42</v>
      </c>
      <c r="J30" s="145">
        <v>17</v>
      </c>
      <c r="K30" s="121">
        <v>7</v>
      </c>
      <c r="L30" s="121">
        <v>2</v>
      </c>
      <c r="M30" s="120">
        <v>8</v>
      </c>
      <c r="N30" s="121">
        <v>101</v>
      </c>
      <c r="O30" s="122" t="s">
        <v>2</v>
      </c>
      <c r="P30" s="120">
        <v>103</v>
      </c>
      <c r="Q30" s="123">
        <v>16</v>
      </c>
      <c r="R30" s="124" t="s">
        <v>3</v>
      </c>
    </row>
    <row r="31" spans="1:18" x14ac:dyDescent="0.25">
      <c r="A31" s="133"/>
      <c r="B31" s="133"/>
      <c r="C31" s="133"/>
      <c r="D31" s="133"/>
      <c r="E31" s="133"/>
      <c r="F31" s="133"/>
      <c r="H31" s="118">
        <v>10</v>
      </c>
      <c r="I31" s="144" t="s">
        <v>86</v>
      </c>
      <c r="J31" s="145">
        <v>18</v>
      </c>
      <c r="K31" s="121">
        <v>6</v>
      </c>
      <c r="L31" s="121">
        <v>4</v>
      </c>
      <c r="M31" s="120">
        <v>8</v>
      </c>
      <c r="N31" s="121">
        <v>104</v>
      </c>
      <c r="O31" s="122" t="s">
        <v>2</v>
      </c>
      <c r="P31" s="120">
        <v>112</v>
      </c>
      <c r="Q31" s="123">
        <v>16</v>
      </c>
      <c r="R31" s="124" t="s">
        <v>3</v>
      </c>
    </row>
    <row r="32" spans="1:18" x14ac:dyDescent="0.25">
      <c r="A32" s="133"/>
      <c r="B32" s="133"/>
      <c r="C32" s="133"/>
      <c r="D32" s="133"/>
      <c r="E32" s="133"/>
      <c r="F32" s="133"/>
      <c r="H32" s="118">
        <v>11</v>
      </c>
      <c r="I32" s="144" t="s">
        <v>50</v>
      </c>
      <c r="J32" s="145">
        <v>17</v>
      </c>
      <c r="K32" s="121">
        <v>5</v>
      </c>
      <c r="L32" s="121">
        <v>1</v>
      </c>
      <c r="M32" s="120">
        <v>11</v>
      </c>
      <c r="N32" s="121">
        <v>98</v>
      </c>
      <c r="O32" s="122" t="s">
        <v>2</v>
      </c>
      <c r="P32" s="120">
        <v>106</v>
      </c>
      <c r="Q32" s="123">
        <v>11</v>
      </c>
      <c r="R32" s="134" t="s">
        <v>3</v>
      </c>
    </row>
    <row r="33" spans="1:29" x14ac:dyDescent="0.25">
      <c r="A33" s="133"/>
      <c r="B33" s="133"/>
      <c r="C33" s="133"/>
      <c r="D33" s="133"/>
      <c r="E33" s="133"/>
      <c r="F33" s="133"/>
      <c r="H33" s="118">
        <v>12</v>
      </c>
      <c r="I33" s="144" t="s">
        <v>34</v>
      </c>
      <c r="J33" s="145">
        <v>18</v>
      </c>
      <c r="K33" s="121">
        <v>4</v>
      </c>
      <c r="L33" s="121">
        <v>3</v>
      </c>
      <c r="M33" s="120">
        <v>11</v>
      </c>
      <c r="N33" s="121">
        <v>90</v>
      </c>
      <c r="O33" s="122" t="s">
        <v>2</v>
      </c>
      <c r="P33" s="120">
        <v>126</v>
      </c>
      <c r="Q33" s="123">
        <v>11</v>
      </c>
      <c r="R33" s="134" t="s">
        <v>3</v>
      </c>
    </row>
    <row r="34" spans="1:29" ht="13.8" thickBot="1" x14ac:dyDescent="0.3">
      <c r="A34" s="133"/>
      <c r="B34" s="133"/>
      <c r="C34" s="133"/>
      <c r="D34" s="133"/>
      <c r="E34" s="133"/>
      <c r="F34" s="133"/>
      <c r="H34" s="146">
        <v>13</v>
      </c>
      <c r="I34" s="147" t="s">
        <v>87</v>
      </c>
      <c r="J34" s="148">
        <v>18</v>
      </c>
      <c r="K34" s="139">
        <v>0</v>
      </c>
      <c r="L34" s="139">
        <v>1</v>
      </c>
      <c r="M34" s="138">
        <v>17</v>
      </c>
      <c r="N34" s="139">
        <v>42</v>
      </c>
      <c r="O34" s="140" t="s">
        <v>2</v>
      </c>
      <c r="P34" s="138">
        <v>174</v>
      </c>
      <c r="Q34" s="141">
        <v>1</v>
      </c>
      <c r="R34" s="149" t="s">
        <v>3</v>
      </c>
    </row>
    <row r="35" spans="1:29" ht="13.8" thickTop="1" x14ac:dyDescent="0.25">
      <c r="A35" s="133"/>
      <c r="B35" s="133"/>
      <c r="C35" s="133"/>
      <c r="D35" s="133"/>
      <c r="E35" s="133"/>
      <c r="F35" s="133"/>
      <c r="H35" s="122"/>
      <c r="I35" s="136"/>
      <c r="J35" s="121">
        <v>228</v>
      </c>
      <c r="K35" s="121">
        <v>94</v>
      </c>
      <c r="L35" s="121">
        <v>40</v>
      </c>
      <c r="M35" s="121">
        <v>94</v>
      </c>
      <c r="N35" s="121">
        <v>1368</v>
      </c>
      <c r="O35" s="121">
        <v>0</v>
      </c>
      <c r="P35" s="121">
        <v>1368</v>
      </c>
      <c r="Q35" s="123">
        <v>228</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113</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63</v>
      </c>
      <c r="B39" s="131" t="s">
        <v>2</v>
      </c>
      <c r="C39" s="158" t="s">
        <v>46</v>
      </c>
      <c r="D39" s="163">
        <v>9</v>
      </c>
      <c r="E39" s="164" t="s">
        <v>2</v>
      </c>
      <c r="F39" s="165">
        <v>3</v>
      </c>
      <c r="H39" s="108">
        <v>1</v>
      </c>
      <c r="I39" s="166" t="s">
        <v>29</v>
      </c>
      <c r="J39" s="110">
        <v>17</v>
      </c>
      <c r="K39" s="111">
        <v>13</v>
      </c>
      <c r="L39" s="111">
        <v>2</v>
      </c>
      <c r="M39" s="110">
        <v>2</v>
      </c>
      <c r="N39" s="111">
        <v>129</v>
      </c>
      <c r="O39" s="112" t="s">
        <v>2</v>
      </c>
      <c r="P39" s="110">
        <v>75</v>
      </c>
      <c r="Q39" s="113">
        <v>28</v>
      </c>
      <c r="R39" s="114" t="s">
        <v>3</v>
      </c>
    </row>
    <row r="40" spans="1:29" x14ac:dyDescent="0.25">
      <c r="A40" s="162" t="s">
        <v>9</v>
      </c>
      <c r="B40" s="131" t="s">
        <v>2</v>
      </c>
      <c r="C40" s="158" t="s">
        <v>28</v>
      </c>
      <c r="D40" s="167">
        <v>7</v>
      </c>
      <c r="E40" s="131" t="s">
        <v>2</v>
      </c>
      <c r="F40" s="168">
        <v>5</v>
      </c>
      <c r="H40" s="118">
        <v>2</v>
      </c>
      <c r="I40" s="144" t="s">
        <v>9</v>
      </c>
      <c r="J40" s="145">
        <v>17</v>
      </c>
      <c r="K40" s="151">
        <v>12</v>
      </c>
      <c r="L40" s="121">
        <v>3</v>
      </c>
      <c r="M40" s="120">
        <v>2</v>
      </c>
      <c r="N40" s="151">
        <v>126</v>
      </c>
      <c r="O40" s="122" t="s">
        <v>2</v>
      </c>
      <c r="P40" s="120">
        <v>78</v>
      </c>
      <c r="Q40" s="152">
        <v>27</v>
      </c>
      <c r="R40" s="124" t="s">
        <v>3</v>
      </c>
    </row>
    <row r="41" spans="1:29" x14ac:dyDescent="0.25">
      <c r="A41" s="162" t="s">
        <v>36</v>
      </c>
      <c r="B41" s="131" t="s">
        <v>2</v>
      </c>
      <c r="C41" s="158" t="s">
        <v>21</v>
      </c>
      <c r="D41" s="167">
        <v>5</v>
      </c>
      <c r="E41" s="131" t="s">
        <v>2</v>
      </c>
      <c r="F41" s="168">
        <v>7</v>
      </c>
      <c r="H41" s="118">
        <v>3</v>
      </c>
      <c r="I41" s="144" t="s">
        <v>36</v>
      </c>
      <c r="J41" s="145">
        <v>17</v>
      </c>
      <c r="K41" s="151">
        <v>9</v>
      </c>
      <c r="L41" s="121">
        <v>5</v>
      </c>
      <c r="M41" s="120">
        <v>3</v>
      </c>
      <c r="N41" s="151">
        <v>118</v>
      </c>
      <c r="O41" s="122" t="s">
        <v>2</v>
      </c>
      <c r="P41" s="120">
        <v>86</v>
      </c>
      <c r="Q41" s="152">
        <v>23</v>
      </c>
      <c r="R41" s="124" t="s">
        <v>3</v>
      </c>
    </row>
    <row r="42" spans="1:29" x14ac:dyDescent="0.25">
      <c r="A42" s="162" t="s">
        <v>88</v>
      </c>
      <c r="B42" s="131" t="s">
        <v>2</v>
      </c>
      <c r="C42" s="158" t="s">
        <v>22</v>
      </c>
      <c r="D42" s="167">
        <v>8</v>
      </c>
      <c r="E42" s="131" t="s">
        <v>2</v>
      </c>
      <c r="F42" s="168">
        <v>4</v>
      </c>
      <c r="G42" s="131"/>
      <c r="H42" s="118">
        <v>4</v>
      </c>
      <c r="I42" s="153" t="s">
        <v>88</v>
      </c>
      <c r="J42" s="145">
        <v>17</v>
      </c>
      <c r="K42" s="151">
        <v>8</v>
      </c>
      <c r="L42" s="121">
        <v>4</v>
      </c>
      <c r="M42" s="120">
        <v>5</v>
      </c>
      <c r="N42" s="151">
        <v>108</v>
      </c>
      <c r="O42" s="122" t="s">
        <v>2</v>
      </c>
      <c r="P42" s="120">
        <v>96</v>
      </c>
      <c r="Q42" s="152">
        <v>20</v>
      </c>
      <c r="R42" s="124" t="s">
        <v>3</v>
      </c>
    </row>
    <row r="43" spans="1:29" x14ac:dyDescent="0.25">
      <c r="A43" s="162" t="s">
        <v>29</v>
      </c>
      <c r="B43" s="131" t="s">
        <v>2</v>
      </c>
      <c r="C43" s="158" t="s">
        <v>89</v>
      </c>
      <c r="D43" s="167">
        <v>8</v>
      </c>
      <c r="E43" s="131" t="s">
        <v>2</v>
      </c>
      <c r="F43" s="168">
        <v>4</v>
      </c>
      <c r="H43" s="118">
        <v>5</v>
      </c>
      <c r="I43" s="144" t="s">
        <v>22</v>
      </c>
      <c r="J43" s="145">
        <v>17</v>
      </c>
      <c r="K43" s="151">
        <v>9</v>
      </c>
      <c r="L43" s="121">
        <v>1</v>
      </c>
      <c r="M43" s="120">
        <v>7</v>
      </c>
      <c r="N43" s="151">
        <v>104</v>
      </c>
      <c r="O43" s="122" t="s">
        <v>2</v>
      </c>
      <c r="P43" s="120">
        <v>100</v>
      </c>
      <c r="Q43" s="152">
        <v>19</v>
      </c>
      <c r="R43" s="124" t="s">
        <v>3</v>
      </c>
    </row>
    <row r="44" spans="1:29" ht="13.8" thickBot="1" x14ac:dyDescent="0.3">
      <c r="A44" s="169" t="s">
        <v>45</v>
      </c>
      <c r="B44" s="170" t="s">
        <v>2</v>
      </c>
      <c r="C44" s="171" t="s">
        <v>44</v>
      </c>
      <c r="D44" s="172">
        <v>9</v>
      </c>
      <c r="E44" s="170" t="s">
        <v>2</v>
      </c>
      <c r="F44" s="173">
        <v>3</v>
      </c>
      <c r="H44" s="118">
        <v>6</v>
      </c>
      <c r="I44" s="153" t="s">
        <v>63</v>
      </c>
      <c r="J44" s="145">
        <v>17</v>
      </c>
      <c r="K44" s="151">
        <v>6</v>
      </c>
      <c r="L44" s="121">
        <v>6</v>
      </c>
      <c r="M44" s="120">
        <v>5</v>
      </c>
      <c r="N44" s="151">
        <v>106</v>
      </c>
      <c r="O44" s="122" t="s">
        <v>2</v>
      </c>
      <c r="P44" s="120">
        <v>98</v>
      </c>
      <c r="Q44" s="152">
        <v>18</v>
      </c>
      <c r="R44" s="124" t="s">
        <v>3</v>
      </c>
    </row>
    <row r="45" spans="1:29" ht="13.8" thickTop="1" x14ac:dyDescent="0.25">
      <c r="A45" s="131"/>
      <c r="B45" s="131"/>
      <c r="C45" s="131"/>
      <c r="D45" s="132"/>
      <c r="E45" s="131"/>
      <c r="F45" s="132"/>
      <c r="H45" s="118">
        <v>7</v>
      </c>
      <c r="I45" s="153" t="s">
        <v>21</v>
      </c>
      <c r="J45" s="145">
        <v>17</v>
      </c>
      <c r="K45" s="151">
        <v>4</v>
      </c>
      <c r="L45" s="121">
        <v>8</v>
      </c>
      <c r="M45" s="120">
        <v>5</v>
      </c>
      <c r="N45" s="151">
        <v>100</v>
      </c>
      <c r="O45" s="122" t="s">
        <v>2</v>
      </c>
      <c r="P45" s="120">
        <v>104</v>
      </c>
      <c r="Q45" s="152">
        <v>16</v>
      </c>
      <c r="R45" s="124" t="s">
        <v>3</v>
      </c>
    </row>
    <row r="46" spans="1:29" x14ac:dyDescent="0.25">
      <c r="A46" s="131"/>
      <c r="B46" s="131"/>
      <c r="C46" s="131"/>
      <c r="D46" s="132"/>
      <c r="E46" s="132"/>
      <c r="F46" s="132"/>
      <c r="H46" s="118">
        <v>8</v>
      </c>
      <c r="I46" s="144" t="s">
        <v>45</v>
      </c>
      <c r="J46" s="145">
        <v>17</v>
      </c>
      <c r="K46" s="151">
        <v>5</v>
      </c>
      <c r="L46" s="121">
        <v>4</v>
      </c>
      <c r="M46" s="120">
        <v>8</v>
      </c>
      <c r="N46" s="151">
        <v>92</v>
      </c>
      <c r="O46" s="122" t="s">
        <v>2</v>
      </c>
      <c r="P46" s="120">
        <v>112</v>
      </c>
      <c r="Q46" s="152">
        <v>14</v>
      </c>
      <c r="R46" s="124" t="s">
        <v>3</v>
      </c>
    </row>
    <row r="47" spans="1:29" x14ac:dyDescent="0.25">
      <c r="A47" s="133"/>
      <c r="B47" s="133"/>
      <c r="C47" s="133"/>
      <c r="D47" s="133"/>
      <c r="E47" s="133"/>
      <c r="F47" s="133"/>
      <c r="H47" s="118">
        <v>9</v>
      </c>
      <c r="I47" s="153" t="s">
        <v>89</v>
      </c>
      <c r="J47" s="145">
        <v>17</v>
      </c>
      <c r="K47" s="151">
        <v>4</v>
      </c>
      <c r="L47" s="121">
        <v>5</v>
      </c>
      <c r="M47" s="120">
        <v>8</v>
      </c>
      <c r="N47" s="151">
        <v>91</v>
      </c>
      <c r="O47" s="122" t="s">
        <v>2</v>
      </c>
      <c r="P47" s="120">
        <v>113</v>
      </c>
      <c r="Q47" s="152">
        <v>13</v>
      </c>
      <c r="R47" s="124" t="s">
        <v>3</v>
      </c>
    </row>
    <row r="48" spans="1:29" x14ac:dyDescent="0.25">
      <c r="A48" s="133"/>
      <c r="B48" s="133"/>
      <c r="C48" s="133"/>
      <c r="D48" s="133"/>
      <c r="E48" s="133"/>
      <c r="F48" s="133"/>
      <c r="H48" s="118">
        <v>10</v>
      </c>
      <c r="I48" s="144" t="s">
        <v>46</v>
      </c>
      <c r="J48" s="145">
        <v>17</v>
      </c>
      <c r="K48" s="151">
        <v>4</v>
      </c>
      <c r="L48" s="121">
        <v>4</v>
      </c>
      <c r="M48" s="120">
        <v>9</v>
      </c>
      <c r="N48" s="151">
        <v>90</v>
      </c>
      <c r="O48" s="122" t="s">
        <v>2</v>
      </c>
      <c r="P48" s="120">
        <v>114</v>
      </c>
      <c r="Q48" s="152">
        <v>12</v>
      </c>
      <c r="R48" s="124" t="s">
        <v>3</v>
      </c>
    </row>
    <row r="49" spans="1:18" x14ac:dyDescent="0.25">
      <c r="A49" s="133"/>
      <c r="B49" s="133"/>
      <c r="C49" s="133"/>
      <c r="D49" s="133"/>
      <c r="E49" s="133"/>
      <c r="F49" s="133"/>
      <c r="H49" s="118">
        <v>11</v>
      </c>
      <c r="I49" s="144" t="s">
        <v>28</v>
      </c>
      <c r="J49" s="145">
        <v>17</v>
      </c>
      <c r="K49" s="151">
        <v>1</v>
      </c>
      <c r="L49" s="121">
        <v>7</v>
      </c>
      <c r="M49" s="120">
        <v>9</v>
      </c>
      <c r="N49" s="151">
        <v>92</v>
      </c>
      <c r="O49" s="122" t="s">
        <v>2</v>
      </c>
      <c r="P49" s="120">
        <v>112</v>
      </c>
      <c r="Q49" s="152">
        <v>9</v>
      </c>
      <c r="R49" s="124" t="s">
        <v>3</v>
      </c>
    </row>
    <row r="50" spans="1:18" ht="13.8" thickBot="1" x14ac:dyDescent="0.3">
      <c r="A50" s="133"/>
      <c r="B50" s="133"/>
      <c r="C50" s="133"/>
      <c r="D50" s="133"/>
      <c r="E50" s="133"/>
      <c r="F50" s="133"/>
      <c r="H50" s="146">
        <v>12</v>
      </c>
      <c r="I50" s="147" t="s">
        <v>44</v>
      </c>
      <c r="J50" s="148">
        <v>17</v>
      </c>
      <c r="K50" s="154">
        <v>1</v>
      </c>
      <c r="L50" s="139">
        <v>3</v>
      </c>
      <c r="M50" s="138">
        <v>13</v>
      </c>
      <c r="N50" s="154">
        <v>68</v>
      </c>
      <c r="O50" s="140" t="s">
        <v>2</v>
      </c>
      <c r="P50" s="138">
        <v>136</v>
      </c>
      <c r="Q50" s="155">
        <v>5</v>
      </c>
      <c r="R50" s="142" t="s">
        <v>3</v>
      </c>
    </row>
    <row r="51" spans="1:18" ht="13.8" thickTop="1" x14ac:dyDescent="0.25">
      <c r="A51" s="133"/>
      <c r="B51" s="133"/>
      <c r="C51" s="133"/>
      <c r="D51" s="133"/>
      <c r="E51" s="133"/>
      <c r="F51" s="133"/>
      <c r="J51" s="156">
        <v>204</v>
      </c>
      <c r="K51" s="156">
        <v>76</v>
      </c>
      <c r="L51" s="156">
        <v>52</v>
      </c>
      <c r="M51" s="156">
        <v>76</v>
      </c>
      <c r="N51" s="156">
        <v>1224</v>
      </c>
      <c r="O51" s="156">
        <v>0</v>
      </c>
      <c r="P51" s="156">
        <v>1224</v>
      </c>
      <c r="Q51" s="157">
        <v>204</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113</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68</v>
      </c>
      <c r="B55" s="164" t="s">
        <v>2</v>
      </c>
      <c r="C55" s="175" t="s">
        <v>35</v>
      </c>
      <c r="D55" s="163">
        <v>6</v>
      </c>
      <c r="E55" s="164" t="s">
        <v>2</v>
      </c>
      <c r="F55" s="165">
        <v>6</v>
      </c>
      <c r="H55" s="108">
        <v>1</v>
      </c>
      <c r="I55" s="176" t="s">
        <v>90</v>
      </c>
      <c r="J55" s="110">
        <v>17</v>
      </c>
      <c r="K55" s="111">
        <v>16</v>
      </c>
      <c r="L55" s="111">
        <v>0</v>
      </c>
      <c r="M55" s="110">
        <v>1</v>
      </c>
      <c r="N55" s="111">
        <v>146</v>
      </c>
      <c r="O55" s="112" t="s">
        <v>2</v>
      </c>
      <c r="P55" s="110">
        <v>58</v>
      </c>
      <c r="Q55" s="113">
        <v>32</v>
      </c>
      <c r="R55" s="114" t="s">
        <v>3</v>
      </c>
    </row>
    <row r="56" spans="1:18" x14ac:dyDescent="0.25">
      <c r="A56" s="162" t="s">
        <v>92</v>
      </c>
      <c r="B56" s="131" t="s">
        <v>2</v>
      </c>
      <c r="C56" s="158" t="s">
        <v>47</v>
      </c>
      <c r="D56" s="167">
        <v>11</v>
      </c>
      <c r="E56" s="131" t="s">
        <v>2</v>
      </c>
      <c r="F56" s="168">
        <v>1</v>
      </c>
      <c r="H56" s="118">
        <v>2</v>
      </c>
      <c r="I56" s="134" t="s">
        <v>92</v>
      </c>
      <c r="J56" s="120">
        <v>17</v>
      </c>
      <c r="K56" s="121">
        <v>12</v>
      </c>
      <c r="L56" s="121">
        <v>2</v>
      </c>
      <c r="M56" s="120">
        <v>3</v>
      </c>
      <c r="N56" s="121">
        <v>130</v>
      </c>
      <c r="O56" s="121" t="s">
        <v>2</v>
      </c>
      <c r="P56" s="120">
        <v>74</v>
      </c>
      <c r="Q56" s="123">
        <v>26</v>
      </c>
      <c r="R56" s="124" t="s">
        <v>3</v>
      </c>
    </row>
    <row r="57" spans="1:18" x14ac:dyDescent="0.25">
      <c r="A57" s="162" t="s">
        <v>27</v>
      </c>
      <c r="B57" s="131" t="s">
        <v>2</v>
      </c>
      <c r="C57" s="158" t="s">
        <v>48</v>
      </c>
      <c r="D57" s="167">
        <v>8</v>
      </c>
      <c r="E57" s="131" t="s">
        <v>2</v>
      </c>
      <c r="F57" s="168">
        <v>4</v>
      </c>
      <c r="H57" s="118">
        <v>3</v>
      </c>
      <c r="I57" s="134" t="s">
        <v>26</v>
      </c>
      <c r="J57" s="120">
        <v>17</v>
      </c>
      <c r="K57" s="121">
        <v>11</v>
      </c>
      <c r="L57" s="121">
        <v>3</v>
      </c>
      <c r="M57" s="120">
        <v>3</v>
      </c>
      <c r="N57" s="121">
        <v>117</v>
      </c>
      <c r="O57" s="121" t="s">
        <v>2</v>
      </c>
      <c r="P57" s="120">
        <v>87</v>
      </c>
      <c r="Q57" s="123">
        <v>25</v>
      </c>
      <c r="R57" s="124" t="s">
        <v>3</v>
      </c>
    </row>
    <row r="58" spans="1:18" x14ac:dyDescent="0.25">
      <c r="A58" s="162" t="s">
        <v>7</v>
      </c>
      <c r="B58" s="131" t="s">
        <v>2</v>
      </c>
      <c r="C58" s="158" t="s">
        <v>91</v>
      </c>
      <c r="D58" s="167">
        <v>8</v>
      </c>
      <c r="E58" s="131" t="s">
        <v>2</v>
      </c>
      <c r="F58" s="168">
        <v>4</v>
      </c>
      <c r="H58" s="118">
        <v>4</v>
      </c>
      <c r="I58" s="134" t="s">
        <v>27</v>
      </c>
      <c r="J58" s="120">
        <v>17</v>
      </c>
      <c r="K58" s="121">
        <v>11</v>
      </c>
      <c r="L58" s="121">
        <v>2</v>
      </c>
      <c r="M58" s="120">
        <v>4</v>
      </c>
      <c r="N58" s="121">
        <v>117</v>
      </c>
      <c r="O58" s="121" t="s">
        <v>2</v>
      </c>
      <c r="P58" s="120">
        <v>87</v>
      </c>
      <c r="Q58" s="123">
        <v>24</v>
      </c>
      <c r="R58" s="124" t="s">
        <v>3</v>
      </c>
    </row>
    <row r="59" spans="1:18" x14ac:dyDescent="0.25">
      <c r="A59" s="103" t="s">
        <v>49</v>
      </c>
      <c r="B59" s="104" t="s">
        <v>2</v>
      </c>
      <c r="C59" s="186" t="s">
        <v>26</v>
      </c>
      <c r="D59" s="115">
        <v>6</v>
      </c>
      <c r="E59" s="104" t="s">
        <v>2</v>
      </c>
      <c r="F59" s="117">
        <v>6</v>
      </c>
      <c r="G59" s="99"/>
      <c r="H59" s="118">
        <v>5</v>
      </c>
      <c r="I59" s="158" t="s">
        <v>10</v>
      </c>
      <c r="J59" s="120">
        <v>17</v>
      </c>
      <c r="K59" s="121">
        <v>7</v>
      </c>
      <c r="L59" s="121">
        <v>4</v>
      </c>
      <c r="M59" s="120">
        <v>6</v>
      </c>
      <c r="N59" s="121">
        <v>108</v>
      </c>
      <c r="O59" s="121" t="s">
        <v>2</v>
      </c>
      <c r="P59" s="120">
        <v>96</v>
      </c>
      <c r="Q59" s="123">
        <v>18</v>
      </c>
      <c r="R59" s="124" t="s">
        <v>3</v>
      </c>
    </row>
    <row r="60" spans="1:18" ht="13.8" thickBot="1" x14ac:dyDescent="0.3">
      <c r="A60" s="169" t="s">
        <v>90</v>
      </c>
      <c r="B60" s="170" t="s">
        <v>2</v>
      </c>
      <c r="C60" s="171" t="s">
        <v>10</v>
      </c>
      <c r="D60" s="172">
        <v>9</v>
      </c>
      <c r="E60" s="170" t="s">
        <v>2</v>
      </c>
      <c r="F60" s="173">
        <v>3</v>
      </c>
      <c r="H60" s="118">
        <v>6</v>
      </c>
      <c r="I60" s="134" t="s">
        <v>48</v>
      </c>
      <c r="J60" s="120">
        <v>17</v>
      </c>
      <c r="K60" s="121">
        <v>7</v>
      </c>
      <c r="L60" s="121">
        <v>2</v>
      </c>
      <c r="M60" s="120">
        <v>8</v>
      </c>
      <c r="N60" s="121">
        <v>105</v>
      </c>
      <c r="O60" s="121" t="s">
        <v>2</v>
      </c>
      <c r="P60" s="120">
        <v>99</v>
      </c>
      <c r="Q60" s="123">
        <v>16</v>
      </c>
      <c r="R60" s="124" t="s">
        <v>3</v>
      </c>
    </row>
    <row r="61" spans="1:18" ht="13.8" thickTop="1" x14ac:dyDescent="0.25">
      <c r="A61" s="179"/>
      <c r="B61" s="131"/>
      <c r="C61" s="131"/>
      <c r="D61" s="132"/>
      <c r="E61" s="131"/>
      <c r="F61" s="132"/>
      <c r="H61" s="118">
        <v>7</v>
      </c>
      <c r="I61" s="134" t="s">
        <v>68</v>
      </c>
      <c r="J61" s="120">
        <v>17</v>
      </c>
      <c r="K61" s="121">
        <v>6</v>
      </c>
      <c r="L61" s="121">
        <v>4</v>
      </c>
      <c r="M61" s="120">
        <v>7</v>
      </c>
      <c r="N61" s="121">
        <v>102</v>
      </c>
      <c r="O61" s="121" t="s">
        <v>2</v>
      </c>
      <c r="P61" s="120">
        <v>102</v>
      </c>
      <c r="Q61" s="123">
        <v>16</v>
      </c>
      <c r="R61" s="124" t="s">
        <v>3</v>
      </c>
    </row>
    <row r="62" spans="1:18" x14ac:dyDescent="0.25">
      <c r="A62" s="133"/>
      <c r="B62" s="133"/>
      <c r="C62" s="133"/>
      <c r="D62" s="133"/>
      <c r="E62" s="133"/>
      <c r="F62" s="133"/>
      <c r="H62" s="118">
        <v>8</v>
      </c>
      <c r="I62" s="158" t="s">
        <v>7</v>
      </c>
      <c r="J62" s="120">
        <v>17</v>
      </c>
      <c r="K62" s="121">
        <v>7</v>
      </c>
      <c r="L62" s="121">
        <v>1</v>
      </c>
      <c r="M62" s="120">
        <v>9</v>
      </c>
      <c r="N62" s="121">
        <v>98</v>
      </c>
      <c r="O62" s="121" t="s">
        <v>2</v>
      </c>
      <c r="P62" s="120">
        <v>106</v>
      </c>
      <c r="Q62" s="123">
        <v>15</v>
      </c>
      <c r="R62" s="124" t="s">
        <v>3</v>
      </c>
    </row>
    <row r="63" spans="1:18" x14ac:dyDescent="0.25">
      <c r="A63" s="133"/>
      <c r="B63" s="133"/>
      <c r="C63" s="133"/>
      <c r="D63" s="133"/>
      <c r="E63" s="133"/>
      <c r="F63" s="133"/>
      <c r="H63" s="118">
        <v>9</v>
      </c>
      <c r="I63" s="134" t="s">
        <v>49</v>
      </c>
      <c r="J63" s="120">
        <v>17</v>
      </c>
      <c r="K63" s="121">
        <v>4</v>
      </c>
      <c r="L63" s="121">
        <v>5</v>
      </c>
      <c r="M63" s="120">
        <v>8</v>
      </c>
      <c r="N63" s="121">
        <v>90</v>
      </c>
      <c r="O63" s="121" t="s">
        <v>2</v>
      </c>
      <c r="P63" s="120">
        <v>114</v>
      </c>
      <c r="Q63" s="123">
        <v>13</v>
      </c>
      <c r="R63" s="124" t="s">
        <v>3</v>
      </c>
    </row>
    <row r="64" spans="1:18" x14ac:dyDescent="0.25">
      <c r="A64" s="93"/>
      <c r="B64" s="133"/>
      <c r="C64" s="133"/>
      <c r="D64" s="133"/>
      <c r="E64" s="133"/>
      <c r="F64" s="133"/>
      <c r="H64" s="118">
        <v>10</v>
      </c>
      <c r="I64" s="134" t="s">
        <v>35</v>
      </c>
      <c r="J64" s="120">
        <v>17</v>
      </c>
      <c r="K64" s="121">
        <v>2</v>
      </c>
      <c r="L64" s="121">
        <v>5</v>
      </c>
      <c r="M64" s="120">
        <v>10</v>
      </c>
      <c r="N64" s="121">
        <v>87</v>
      </c>
      <c r="O64" s="121" t="s">
        <v>2</v>
      </c>
      <c r="P64" s="120">
        <v>117</v>
      </c>
      <c r="Q64" s="123">
        <v>9</v>
      </c>
      <c r="R64" s="124" t="s">
        <v>3</v>
      </c>
    </row>
    <row r="65" spans="1:23" x14ac:dyDescent="0.25">
      <c r="A65" s="133"/>
      <c r="B65" s="133"/>
      <c r="C65" s="133"/>
      <c r="D65" s="133"/>
      <c r="E65" s="133"/>
      <c r="F65" s="133"/>
      <c r="H65" s="118">
        <v>11</v>
      </c>
      <c r="I65" s="134" t="s">
        <v>91</v>
      </c>
      <c r="J65" s="120">
        <v>17</v>
      </c>
      <c r="K65" s="121">
        <v>1</v>
      </c>
      <c r="L65" s="121">
        <v>4</v>
      </c>
      <c r="M65" s="120">
        <v>12</v>
      </c>
      <c r="N65" s="121">
        <v>65</v>
      </c>
      <c r="O65" s="121" t="s">
        <v>2</v>
      </c>
      <c r="P65" s="120">
        <v>139</v>
      </c>
      <c r="Q65" s="123">
        <v>6</v>
      </c>
      <c r="R65" s="124" t="s">
        <v>3</v>
      </c>
    </row>
    <row r="66" spans="1:23" ht="13.8" thickBot="1" x14ac:dyDescent="0.3">
      <c r="A66" s="133"/>
      <c r="B66" s="133"/>
      <c r="C66" s="133"/>
      <c r="D66" s="133"/>
      <c r="E66" s="133"/>
      <c r="F66" s="133"/>
      <c r="H66" s="146">
        <v>12</v>
      </c>
      <c r="I66" s="149" t="s">
        <v>47</v>
      </c>
      <c r="J66" s="138">
        <v>17</v>
      </c>
      <c r="K66" s="139">
        <v>2</v>
      </c>
      <c r="L66" s="139">
        <v>0</v>
      </c>
      <c r="M66" s="138">
        <v>15</v>
      </c>
      <c r="N66" s="139">
        <v>59</v>
      </c>
      <c r="O66" s="139" t="s">
        <v>2</v>
      </c>
      <c r="P66" s="138">
        <v>145</v>
      </c>
      <c r="Q66" s="141">
        <v>4</v>
      </c>
      <c r="R66" s="142" t="s">
        <v>3</v>
      </c>
      <c r="V66" s="136"/>
    </row>
    <row r="67" spans="1:23" ht="13.8" thickTop="1" x14ac:dyDescent="0.25">
      <c r="A67" s="133"/>
      <c r="B67" s="133"/>
      <c r="C67" s="133"/>
      <c r="D67" s="133"/>
      <c r="E67" s="133"/>
      <c r="F67" s="133"/>
      <c r="J67" s="156">
        <v>204</v>
      </c>
      <c r="K67" s="156">
        <v>86</v>
      </c>
      <c r="L67" s="156">
        <v>32</v>
      </c>
      <c r="M67" s="156">
        <v>86</v>
      </c>
      <c r="N67" s="156">
        <v>1224</v>
      </c>
      <c r="O67" s="156">
        <v>0</v>
      </c>
      <c r="P67" s="156">
        <v>1224</v>
      </c>
      <c r="Q67" s="157">
        <v>204</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21</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42804</v>
      </c>
    </row>
    <row r="4" spans="1:29" ht="14.4" thickTop="1" thickBot="1" x14ac:dyDescent="0.3">
      <c r="A4" s="95" t="s">
        <v>56</v>
      </c>
      <c r="B4" s="96">
        <v>0</v>
      </c>
      <c r="C4" s="177" t="s">
        <v>116</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19</v>
      </c>
      <c r="B5" s="104" t="s">
        <v>2</v>
      </c>
      <c r="C5" s="104" t="s">
        <v>31</v>
      </c>
      <c r="D5" s="105">
        <v>8</v>
      </c>
      <c r="E5" s="106" t="s">
        <v>2</v>
      </c>
      <c r="F5" s="107">
        <v>4</v>
      </c>
      <c r="H5" s="108">
        <v>1</v>
      </c>
      <c r="I5" s="109" t="s">
        <v>19</v>
      </c>
      <c r="J5" s="110">
        <v>18</v>
      </c>
      <c r="K5" s="111">
        <v>16</v>
      </c>
      <c r="L5" s="111">
        <v>1</v>
      </c>
      <c r="M5" s="110">
        <v>1</v>
      </c>
      <c r="N5" s="111">
        <v>146</v>
      </c>
      <c r="O5" s="112" t="s">
        <v>2</v>
      </c>
      <c r="P5" s="110">
        <v>70</v>
      </c>
      <c r="Q5" s="113">
        <v>33</v>
      </c>
      <c r="R5" s="114" t="s">
        <v>3</v>
      </c>
    </row>
    <row r="6" spans="1:29" x14ac:dyDescent="0.25">
      <c r="A6" s="103" t="s">
        <v>17</v>
      </c>
      <c r="B6" s="104" t="s">
        <v>2</v>
      </c>
      <c r="C6" s="104" t="s">
        <v>12</v>
      </c>
      <c r="D6" s="115">
        <v>7</v>
      </c>
      <c r="E6" s="116" t="s">
        <v>2</v>
      </c>
      <c r="F6" s="117">
        <v>5</v>
      </c>
      <c r="G6" s="99"/>
      <c r="H6" s="118">
        <v>2</v>
      </c>
      <c r="I6" s="119" t="s">
        <v>15</v>
      </c>
      <c r="J6" s="120">
        <v>19</v>
      </c>
      <c r="K6" s="121">
        <v>14</v>
      </c>
      <c r="L6" s="121">
        <v>2</v>
      </c>
      <c r="M6" s="120">
        <v>3</v>
      </c>
      <c r="N6" s="121">
        <v>150</v>
      </c>
      <c r="O6" s="122" t="s">
        <v>2</v>
      </c>
      <c r="P6" s="120">
        <v>78</v>
      </c>
      <c r="Q6" s="123">
        <v>30</v>
      </c>
      <c r="R6" s="124" t="s">
        <v>3</v>
      </c>
    </row>
    <row r="7" spans="1:29" x14ac:dyDescent="0.25">
      <c r="A7" s="103" t="s">
        <v>11</v>
      </c>
      <c r="B7" s="104" t="s">
        <v>2</v>
      </c>
      <c r="C7" s="104" t="s">
        <v>14</v>
      </c>
      <c r="D7" s="115">
        <v>7</v>
      </c>
      <c r="E7" s="116" t="s">
        <v>2</v>
      </c>
      <c r="F7" s="117">
        <v>5</v>
      </c>
      <c r="H7" s="118">
        <v>3</v>
      </c>
      <c r="I7" s="119" t="s">
        <v>12</v>
      </c>
      <c r="J7" s="120">
        <v>18</v>
      </c>
      <c r="K7" s="121">
        <v>12</v>
      </c>
      <c r="L7" s="121">
        <v>0</v>
      </c>
      <c r="M7" s="120">
        <v>6</v>
      </c>
      <c r="N7" s="121">
        <v>130</v>
      </c>
      <c r="O7" s="122" t="s">
        <v>2</v>
      </c>
      <c r="P7" s="120">
        <v>86</v>
      </c>
      <c r="Q7" s="123">
        <v>24</v>
      </c>
      <c r="R7" s="124" t="s">
        <v>3</v>
      </c>
    </row>
    <row r="8" spans="1:29" x14ac:dyDescent="0.25">
      <c r="A8" s="103" t="s">
        <v>32</v>
      </c>
      <c r="B8" s="104" t="s">
        <v>2</v>
      </c>
      <c r="C8" s="104" t="s">
        <v>38</v>
      </c>
      <c r="D8" s="115">
        <v>7</v>
      </c>
      <c r="E8" s="116" t="s">
        <v>2</v>
      </c>
      <c r="F8" s="117">
        <v>5</v>
      </c>
      <c r="H8" s="118">
        <v>4</v>
      </c>
      <c r="I8" s="125" t="s">
        <v>32</v>
      </c>
      <c r="J8" s="120">
        <v>19</v>
      </c>
      <c r="K8" s="121">
        <v>10</v>
      </c>
      <c r="L8" s="121">
        <v>3</v>
      </c>
      <c r="M8" s="120">
        <v>6</v>
      </c>
      <c r="N8" s="121">
        <v>114</v>
      </c>
      <c r="O8" s="122" t="s">
        <v>2</v>
      </c>
      <c r="P8" s="120">
        <v>114</v>
      </c>
      <c r="Q8" s="123">
        <v>23</v>
      </c>
      <c r="R8" s="124" t="s">
        <v>3</v>
      </c>
    </row>
    <row r="9" spans="1:29" x14ac:dyDescent="0.25">
      <c r="A9" s="103" t="s">
        <v>18</v>
      </c>
      <c r="B9" s="104" t="s">
        <v>2</v>
      </c>
      <c r="C9" s="104" t="s">
        <v>15</v>
      </c>
      <c r="D9" s="115">
        <v>4</v>
      </c>
      <c r="E9" s="116" t="s">
        <v>2</v>
      </c>
      <c r="F9" s="117">
        <v>8</v>
      </c>
      <c r="H9" s="118">
        <v>5</v>
      </c>
      <c r="I9" s="119" t="s">
        <v>38</v>
      </c>
      <c r="J9" s="120">
        <v>18</v>
      </c>
      <c r="K9" s="121">
        <v>11</v>
      </c>
      <c r="L9" s="121">
        <v>0</v>
      </c>
      <c r="M9" s="120">
        <v>7</v>
      </c>
      <c r="N9" s="121">
        <v>125</v>
      </c>
      <c r="O9" s="122" t="s">
        <v>2</v>
      </c>
      <c r="P9" s="120">
        <v>91</v>
      </c>
      <c r="Q9" s="123">
        <v>22</v>
      </c>
      <c r="R9" s="124" t="s">
        <v>3</v>
      </c>
    </row>
    <row r="10" spans="1:29" x14ac:dyDescent="0.25">
      <c r="A10" s="103" t="s">
        <v>20</v>
      </c>
      <c r="B10" s="104" t="s">
        <v>2</v>
      </c>
      <c r="C10" s="104" t="s">
        <v>84</v>
      </c>
      <c r="D10" s="115">
        <v>3</v>
      </c>
      <c r="E10" s="116" t="s">
        <v>2</v>
      </c>
      <c r="F10" s="117">
        <v>9</v>
      </c>
      <c r="H10" s="118">
        <v>6</v>
      </c>
      <c r="I10" s="119" t="s">
        <v>84</v>
      </c>
      <c r="J10" s="120">
        <v>18</v>
      </c>
      <c r="K10" s="121">
        <v>10</v>
      </c>
      <c r="L10" s="121">
        <v>1</v>
      </c>
      <c r="M10" s="120">
        <v>7</v>
      </c>
      <c r="N10" s="121">
        <v>116</v>
      </c>
      <c r="O10" s="122" t="s">
        <v>2</v>
      </c>
      <c r="P10" s="120">
        <v>100</v>
      </c>
      <c r="Q10" s="123">
        <v>21</v>
      </c>
      <c r="R10" s="124" t="s">
        <v>3</v>
      </c>
    </row>
    <row r="11" spans="1:29" ht="13.8" thickBot="1" x14ac:dyDescent="0.3">
      <c r="A11" s="126" t="s">
        <v>65</v>
      </c>
      <c r="B11" s="127" t="s">
        <v>2</v>
      </c>
      <c r="C11" s="127" t="s">
        <v>37</v>
      </c>
      <c r="D11" s="189"/>
      <c r="E11" s="190"/>
      <c r="F11" s="191"/>
      <c r="H11" s="118">
        <v>7</v>
      </c>
      <c r="I11" s="119" t="s">
        <v>11</v>
      </c>
      <c r="J11" s="120">
        <v>19</v>
      </c>
      <c r="K11" s="121">
        <v>7</v>
      </c>
      <c r="L11" s="121">
        <v>6</v>
      </c>
      <c r="M11" s="120">
        <v>6</v>
      </c>
      <c r="N11" s="121">
        <v>112</v>
      </c>
      <c r="O11" s="122" t="s">
        <v>2</v>
      </c>
      <c r="P11" s="120">
        <v>116</v>
      </c>
      <c r="Q11" s="123">
        <v>20</v>
      </c>
      <c r="R11" s="124" t="s">
        <v>3</v>
      </c>
    </row>
    <row r="12" spans="1:29" ht="13.8" thickTop="1" x14ac:dyDescent="0.25">
      <c r="A12" s="179"/>
      <c r="B12" s="131"/>
      <c r="C12" s="131"/>
      <c r="D12" s="132"/>
      <c r="E12" s="132"/>
      <c r="F12" s="132"/>
      <c r="H12" s="118">
        <v>8</v>
      </c>
      <c r="I12" s="119" t="s">
        <v>18</v>
      </c>
      <c r="J12" s="120">
        <v>19</v>
      </c>
      <c r="K12" s="121">
        <v>9</v>
      </c>
      <c r="L12" s="121">
        <v>1</v>
      </c>
      <c r="M12" s="120">
        <v>9</v>
      </c>
      <c r="N12" s="121">
        <v>111</v>
      </c>
      <c r="O12" s="122" t="s">
        <v>2</v>
      </c>
      <c r="P12" s="120">
        <v>117</v>
      </c>
      <c r="Q12" s="123">
        <v>19</v>
      </c>
      <c r="R12" s="124" t="s">
        <v>3</v>
      </c>
    </row>
    <row r="13" spans="1:29" x14ac:dyDescent="0.25">
      <c r="A13" s="133"/>
      <c r="B13" s="133"/>
      <c r="C13" s="133"/>
      <c r="D13" s="133"/>
      <c r="E13" s="133"/>
      <c r="F13" s="133"/>
      <c r="H13" s="118">
        <v>9</v>
      </c>
      <c r="I13" s="119" t="s">
        <v>17</v>
      </c>
      <c r="J13" s="120">
        <v>19</v>
      </c>
      <c r="K13" s="121">
        <v>8</v>
      </c>
      <c r="L13" s="121">
        <v>1</v>
      </c>
      <c r="M13" s="120">
        <v>10</v>
      </c>
      <c r="N13" s="121">
        <v>107</v>
      </c>
      <c r="O13" s="122" t="s">
        <v>2</v>
      </c>
      <c r="P13" s="120">
        <v>121</v>
      </c>
      <c r="Q13" s="123">
        <v>17</v>
      </c>
      <c r="R13" s="124" t="s">
        <v>3</v>
      </c>
    </row>
    <row r="14" spans="1:29" x14ac:dyDescent="0.25">
      <c r="A14" s="133"/>
      <c r="B14" s="133"/>
      <c r="C14" s="133"/>
      <c r="D14" s="133"/>
      <c r="E14" s="133"/>
      <c r="F14" s="133"/>
      <c r="H14" s="118">
        <v>10</v>
      </c>
      <c r="I14" s="125" t="s">
        <v>14</v>
      </c>
      <c r="J14" s="120">
        <v>18</v>
      </c>
      <c r="K14" s="121">
        <v>4</v>
      </c>
      <c r="L14" s="121">
        <v>3</v>
      </c>
      <c r="M14" s="120">
        <v>11</v>
      </c>
      <c r="N14" s="121">
        <v>91</v>
      </c>
      <c r="O14" s="122" t="s">
        <v>2</v>
      </c>
      <c r="P14" s="120">
        <v>125</v>
      </c>
      <c r="Q14" s="123">
        <v>11</v>
      </c>
      <c r="R14" s="124" t="s">
        <v>3</v>
      </c>
    </row>
    <row r="15" spans="1:29" x14ac:dyDescent="0.25">
      <c r="A15" s="133"/>
      <c r="B15" s="133"/>
      <c r="C15" s="133"/>
      <c r="D15" s="133"/>
      <c r="E15" s="133"/>
      <c r="F15" s="133"/>
      <c r="H15" s="118">
        <v>11</v>
      </c>
      <c r="I15" s="119" t="s">
        <v>20</v>
      </c>
      <c r="J15" s="120">
        <v>19</v>
      </c>
      <c r="K15" s="121">
        <v>2</v>
      </c>
      <c r="L15" s="121">
        <v>4</v>
      </c>
      <c r="M15" s="120">
        <v>13</v>
      </c>
      <c r="N15" s="121">
        <v>84</v>
      </c>
      <c r="O15" s="122" t="s">
        <v>2</v>
      </c>
      <c r="P15" s="120">
        <v>144</v>
      </c>
      <c r="Q15" s="123">
        <v>8</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18</v>
      </c>
      <c r="K16" s="121">
        <v>2</v>
      </c>
      <c r="L16" s="121">
        <v>3</v>
      </c>
      <c r="M16" s="120">
        <v>13</v>
      </c>
      <c r="N16" s="121">
        <v>87</v>
      </c>
      <c r="O16" s="122" t="s">
        <v>2</v>
      </c>
      <c r="P16" s="120">
        <v>129</v>
      </c>
      <c r="Q16" s="123">
        <v>7</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18</v>
      </c>
      <c r="K17" s="139">
        <v>2</v>
      </c>
      <c r="L17" s="139">
        <v>1</v>
      </c>
      <c r="M17" s="138">
        <v>15</v>
      </c>
      <c r="N17" s="139">
        <v>67</v>
      </c>
      <c r="O17" s="140" t="s">
        <v>2</v>
      </c>
      <c r="P17" s="138">
        <v>149</v>
      </c>
      <c r="Q17" s="141">
        <v>5</v>
      </c>
      <c r="R17" s="142" t="s">
        <v>3</v>
      </c>
    </row>
    <row r="18" spans="1:18" ht="13.8" thickTop="1" x14ac:dyDescent="0.25">
      <c r="A18" s="133"/>
      <c r="B18" s="133"/>
      <c r="C18" s="133"/>
      <c r="D18" s="133"/>
      <c r="E18" s="133"/>
      <c r="F18" s="133"/>
      <c r="H18" s="122"/>
      <c r="I18" s="136"/>
      <c r="J18" s="121">
        <v>240</v>
      </c>
      <c r="K18" s="121">
        <v>107</v>
      </c>
      <c r="L18" s="121">
        <v>26</v>
      </c>
      <c r="M18" s="121">
        <v>107</v>
      </c>
      <c r="N18" s="121">
        <v>1440</v>
      </c>
      <c r="O18" s="121">
        <v>0</v>
      </c>
      <c r="P18" s="121">
        <v>1440</v>
      </c>
      <c r="Q18" s="123">
        <v>240</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116</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34</v>
      </c>
      <c r="B22" s="104" t="s">
        <v>2</v>
      </c>
      <c r="C22" s="104" t="s">
        <v>33</v>
      </c>
      <c r="D22" s="105">
        <v>4</v>
      </c>
      <c r="E22" s="106" t="s">
        <v>2</v>
      </c>
      <c r="F22" s="107">
        <v>8</v>
      </c>
      <c r="H22" s="108">
        <v>1</v>
      </c>
      <c r="I22" s="144" t="s">
        <v>16</v>
      </c>
      <c r="J22" s="110">
        <v>18</v>
      </c>
      <c r="K22" s="111">
        <v>15</v>
      </c>
      <c r="L22" s="111">
        <v>2</v>
      </c>
      <c r="M22" s="110">
        <v>1</v>
      </c>
      <c r="N22" s="111">
        <v>142</v>
      </c>
      <c r="O22" s="112" t="s">
        <v>2</v>
      </c>
      <c r="P22" s="110">
        <v>74</v>
      </c>
      <c r="Q22" s="113">
        <v>32</v>
      </c>
      <c r="R22" s="114" t="s">
        <v>3</v>
      </c>
    </row>
    <row r="23" spans="1:18" x14ac:dyDescent="0.25">
      <c r="A23" s="103" t="s">
        <v>23</v>
      </c>
      <c r="B23" s="104" t="s">
        <v>2</v>
      </c>
      <c r="C23" s="104" t="s">
        <v>24</v>
      </c>
      <c r="D23" s="115">
        <v>10</v>
      </c>
      <c r="E23" s="116" t="s">
        <v>2</v>
      </c>
      <c r="F23" s="117">
        <v>2</v>
      </c>
      <c r="H23" s="118">
        <v>2</v>
      </c>
      <c r="I23" s="144" t="s">
        <v>23</v>
      </c>
      <c r="J23" s="145">
        <v>19</v>
      </c>
      <c r="K23" s="121">
        <v>12</v>
      </c>
      <c r="L23" s="121">
        <v>3</v>
      </c>
      <c r="M23" s="120">
        <v>4</v>
      </c>
      <c r="N23" s="121">
        <v>138</v>
      </c>
      <c r="O23" s="122" t="s">
        <v>2</v>
      </c>
      <c r="P23" s="120">
        <v>90</v>
      </c>
      <c r="Q23" s="123">
        <v>27</v>
      </c>
      <c r="R23" s="124" t="s">
        <v>3</v>
      </c>
    </row>
    <row r="24" spans="1:18" x14ac:dyDescent="0.25">
      <c r="A24" s="103" t="s">
        <v>86</v>
      </c>
      <c r="B24" s="104" t="s">
        <v>2</v>
      </c>
      <c r="C24" s="104" t="s">
        <v>30</v>
      </c>
      <c r="D24" s="115">
        <v>5</v>
      </c>
      <c r="E24" s="116" t="s">
        <v>2</v>
      </c>
      <c r="F24" s="117">
        <v>7</v>
      </c>
      <c r="H24" s="118">
        <v>3</v>
      </c>
      <c r="I24" s="144" t="s">
        <v>85</v>
      </c>
      <c r="J24" s="145">
        <v>18</v>
      </c>
      <c r="K24" s="121">
        <v>9</v>
      </c>
      <c r="L24" s="121">
        <v>5</v>
      </c>
      <c r="M24" s="120">
        <v>4</v>
      </c>
      <c r="N24" s="121">
        <v>118</v>
      </c>
      <c r="O24" s="122" t="s">
        <v>2</v>
      </c>
      <c r="P24" s="120">
        <v>98</v>
      </c>
      <c r="Q24" s="123">
        <v>23</v>
      </c>
      <c r="R24" s="124" t="s">
        <v>3</v>
      </c>
    </row>
    <row r="25" spans="1:18" x14ac:dyDescent="0.25">
      <c r="A25" s="103" t="s">
        <v>13</v>
      </c>
      <c r="B25" s="104" t="s">
        <v>2</v>
      </c>
      <c r="C25" s="104" t="s">
        <v>42</v>
      </c>
      <c r="D25" s="115">
        <v>5</v>
      </c>
      <c r="E25" s="116" t="s">
        <v>2</v>
      </c>
      <c r="F25" s="117">
        <v>7</v>
      </c>
      <c r="G25" s="99"/>
      <c r="H25" s="118">
        <v>4</v>
      </c>
      <c r="I25" s="144" t="s">
        <v>30</v>
      </c>
      <c r="J25" s="145">
        <v>18</v>
      </c>
      <c r="K25" s="121">
        <v>9</v>
      </c>
      <c r="L25" s="121">
        <v>5</v>
      </c>
      <c r="M25" s="120">
        <v>4</v>
      </c>
      <c r="N25" s="121">
        <v>116</v>
      </c>
      <c r="O25" s="122" t="s">
        <v>2</v>
      </c>
      <c r="P25" s="120">
        <v>100</v>
      </c>
      <c r="Q25" s="123">
        <v>23</v>
      </c>
      <c r="R25" s="124" t="s">
        <v>3</v>
      </c>
    </row>
    <row r="26" spans="1:18" x14ac:dyDescent="0.25">
      <c r="A26" s="103" t="s">
        <v>85</v>
      </c>
      <c r="B26" s="104" t="s">
        <v>2</v>
      </c>
      <c r="C26" s="104" t="s">
        <v>8</v>
      </c>
      <c r="D26" s="115">
        <v>6</v>
      </c>
      <c r="E26" s="116" t="s">
        <v>2</v>
      </c>
      <c r="F26" s="117">
        <v>6</v>
      </c>
      <c r="H26" s="118">
        <v>5</v>
      </c>
      <c r="I26" s="144" t="s">
        <v>33</v>
      </c>
      <c r="J26" s="145">
        <v>19</v>
      </c>
      <c r="K26" s="121">
        <v>9</v>
      </c>
      <c r="L26" s="121">
        <v>3</v>
      </c>
      <c r="M26" s="120">
        <v>7</v>
      </c>
      <c r="N26" s="121">
        <v>119</v>
      </c>
      <c r="O26" s="122" t="s">
        <v>2</v>
      </c>
      <c r="P26" s="120">
        <v>109</v>
      </c>
      <c r="Q26" s="123">
        <v>21</v>
      </c>
      <c r="R26" s="124" t="s">
        <v>3</v>
      </c>
    </row>
    <row r="27" spans="1:18" x14ac:dyDescent="0.25">
      <c r="A27" s="103" t="s">
        <v>16</v>
      </c>
      <c r="B27" s="104" t="s">
        <v>2</v>
      </c>
      <c r="C27" s="104" t="s">
        <v>50</v>
      </c>
      <c r="D27" s="115">
        <v>6</v>
      </c>
      <c r="E27" s="116" t="s">
        <v>2</v>
      </c>
      <c r="F27" s="117">
        <v>6</v>
      </c>
      <c r="H27" s="118">
        <v>6</v>
      </c>
      <c r="I27" s="144" t="s">
        <v>13</v>
      </c>
      <c r="J27" s="145">
        <v>18</v>
      </c>
      <c r="K27" s="121">
        <v>8</v>
      </c>
      <c r="L27" s="121">
        <v>4</v>
      </c>
      <c r="M27" s="120">
        <v>6</v>
      </c>
      <c r="N27" s="121">
        <v>120</v>
      </c>
      <c r="O27" s="122" t="s">
        <v>2</v>
      </c>
      <c r="P27" s="120">
        <v>96</v>
      </c>
      <c r="Q27" s="123">
        <v>20</v>
      </c>
      <c r="R27" s="124" t="s">
        <v>3</v>
      </c>
    </row>
    <row r="28" spans="1:18" ht="13.8" thickBot="1" x14ac:dyDescent="0.3">
      <c r="A28" s="126" t="s">
        <v>87</v>
      </c>
      <c r="B28" s="127" t="s">
        <v>2</v>
      </c>
      <c r="C28" s="127" t="s">
        <v>37</v>
      </c>
      <c r="D28" s="189"/>
      <c r="E28" s="190"/>
      <c r="F28" s="191"/>
      <c r="H28" s="118">
        <v>7</v>
      </c>
      <c r="I28" s="144" t="s">
        <v>8</v>
      </c>
      <c r="J28" s="145">
        <v>19</v>
      </c>
      <c r="K28" s="121">
        <v>6</v>
      </c>
      <c r="L28" s="121">
        <v>7</v>
      </c>
      <c r="M28" s="120">
        <v>6</v>
      </c>
      <c r="N28" s="121">
        <v>118</v>
      </c>
      <c r="O28" s="122" t="s">
        <v>2</v>
      </c>
      <c r="P28" s="120">
        <v>110</v>
      </c>
      <c r="Q28" s="123">
        <v>19</v>
      </c>
      <c r="R28" s="124" t="s">
        <v>3</v>
      </c>
    </row>
    <row r="29" spans="1:18" ht="13.8" thickTop="1" x14ac:dyDescent="0.25">
      <c r="A29" s="179"/>
      <c r="B29" s="131"/>
      <c r="C29" s="131"/>
      <c r="D29" s="132"/>
      <c r="E29" s="131"/>
      <c r="F29" s="132"/>
      <c r="H29" s="118">
        <v>8</v>
      </c>
      <c r="I29" s="144" t="s">
        <v>42</v>
      </c>
      <c r="J29" s="145">
        <v>18</v>
      </c>
      <c r="K29" s="121">
        <v>8</v>
      </c>
      <c r="L29" s="121">
        <v>2</v>
      </c>
      <c r="M29" s="120">
        <v>8</v>
      </c>
      <c r="N29" s="121">
        <v>108</v>
      </c>
      <c r="O29" s="122" t="s">
        <v>2</v>
      </c>
      <c r="P29" s="120">
        <v>108</v>
      </c>
      <c r="Q29" s="123">
        <v>18</v>
      </c>
      <c r="R29" s="124" t="s">
        <v>3</v>
      </c>
    </row>
    <row r="30" spans="1:18" x14ac:dyDescent="0.25">
      <c r="A30" s="133"/>
      <c r="B30" s="133"/>
      <c r="C30" s="133"/>
      <c r="D30" s="133"/>
      <c r="E30" s="133"/>
      <c r="F30" s="133"/>
      <c r="H30" s="118">
        <v>9</v>
      </c>
      <c r="I30" s="144" t="s">
        <v>24</v>
      </c>
      <c r="J30" s="145">
        <v>19</v>
      </c>
      <c r="K30" s="121">
        <v>7</v>
      </c>
      <c r="L30" s="121">
        <v>3</v>
      </c>
      <c r="M30" s="120">
        <v>9</v>
      </c>
      <c r="N30" s="121">
        <v>112</v>
      </c>
      <c r="O30" s="122" t="s">
        <v>2</v>
      </c>
      <c r="P30" s="120">
        <v>116</v>
      </c>
      <c r="Q30" s="123">
        <v>17</v>
      </c>
      <c r="R30" s="124" t="s">
        <v>3</v>
      </c>
    </row>
    <row r="31" spans="1:18" x14ac:dyDescent="0.25">
      <c r="A31" s="133"/>
      <c r="B31" s="133"/>
      <c r="C31" s="133"/>
      <c r="D31" s="133"/>
      <c r="E31" s="133"/>
      <c r="F31" s="133"/>
      <c r="H31" s="118">
        <v>10</v>
      </c>
      <c r="I31" s="144" t="s">
        <v>86</v>
      </c>
      <c r="J31" s="145">
        <v>19</v>
      </c>
      <c r="K31" s="121">
        <v>6</v>
      </c>
      <c r="L31" s="121">
        <v>4</v>
      </c>
      <c r="M31" s="120">
        <v>9</v>
      </c>
      <c r="N31" s="121">
        <v>109</v>
      </c>
      <c r="O31" s="122" t="s">
        <v>2</v>
      </c>
      <c r="P31" s="120">
        <v>119</v>
      </c>
      <c r="Q31" s="123">
        <v>16</v>
      </c>
      <c r="R31" s="124" t="s">
        <v>3</v>
      </c>
    </row>
    <row r="32" spans="1:18" x14ac:dyDescent="0.25">
      <c r="A32" s="133"/>
      <c r="B32" s="133"/>
      <c r="C32" s="133"/>
      <c r="D32" s="133"/>
      <c r="E32" s="133"/>
      <c r="F32" s="133"/>
      <c r="H32" s="118">
        <v>11</v>
      </c>
      <c r="I32" s="144" t="s">
        <v>50</v>
      </c>
      <c r="J32" s="145">
        <v>18</v>
      </c>
      <c r="K32" s="121">
        <v>5</v>
      </c>
      <c r="L32" s="121">
        <v>2</v>
      </c>
      <c r="M32" s="120">
        <v>11</v>
      </c>
      <c r="N32" s="121">
        <v>104</v>
      </c>
      <c r="O32" s="122" t="s">
        <v>2</v>
      </c>
      <c r="P32" s="120">
        <v>112</v>
      </c>
      <c r="Q32" s="123">
        <v>12</v>
      </c>
      <c r="R32" s="134" t="s">
        <v>3</v>
      </c>
    </row>
    <row r="33" spans="1:29" x14ac:dyDescent="0.25">
      <c r="A33" s="133"/>
      <c r="B33" s="133"/>
      <c r="C33" s="133"/>
      <c r="D33" s="133"/>
      <c r="E33" s="133"/>
      <c r="F33" s="133"/>
      <c r="H33" s="118">
        <v>12</v>
      </c>
      <c r="I33" s="144" t="s">
        <v>34</v>
      </c>
      <c r="J33" s="145">
        <v>19</v>
      </c>
      <c r="K33" s="121">
        <v>4</v>
      </c>
      <c r="L33" s="121">
        <v>3</v>
      </c>
      <c r="M33" s="120">
        <v>12</v>
      </c>
      <c r="N33" s="121">
        <v>94</v>
      </c>
      <c r="O33" s="122" t="s">
        <v>2</v>
      </c>
      <c r="P33" s="120">
        <v>134</v>
      </c>
      <c r="Q33" s="123">
        <v>11</v>
      </c>
      <c r="R33" s="134" t="s">
        <v>3</v>
      </c>
    </row>
    <row r="34" spans="1:29" ht="13.8" thickBot="1" x14ac:dyDescent="0.3">
      <c r="A34" s="133"/>
      <c r="B34" s="133"/>
      <c r="C34" s="133"/>
      <c r="D34" s="133"/>
      <c r="E34" s="133"/>
      <c r="F34" s="133"/>
      <c r="H34" s="146">
        <v>13</v>
      </c>
      <c r="I34" s="147" t="s">
        <v>87</v>
      </c>
      <c r="J34" s="148">
        <v>18</v>
      </c>
      <c r="K34" s="139">
        <v>0</v>
      </c>
      <c r="L34" s="139">
        <v>1</v>
      </c>
      <c r="M34" s="138">
        <v>17</v>
      </c>
      <c r="N34" s="139">
        <v>42</v>
      </c>
      <c r="O34" s="140" t="s">
        <v>2</v>
      </c>
      <c r="P34" s="138">
        <v>174</v>
      </c>
      <c r="Q34" s="141">
        <v>1</v>
      </c>
      <c r="R34" s="149" t="s">
        <v>3</v>
      </c>
    </row>
    <row r="35" spans="1:29" ht="13.8" thickTop="1" x14ac:dyDescent="0.25">
      <c r="A35" s="133"/>
      <c r="B35" s="133"/>
      <c r="C35" s="133"/>
      <c r="D35" s="133"/>
      <c r="E35" s="133"/>
      <c r="F35" s="133"/>
      <c r="H35" s="122"/>
      <c r="I35" s="136"/>
      <c r="J35" s="121">
        <v>240</v>
      </c>
      <c r="K35" s="121">
        <v>98</v>
      </c>
      <c r="L35" s="121">
        <v>44</v>
      </c>
      <c r="M35" s="121">
        <v>98</v>
      </c>
      <c r="N35" s="121">
        <v>1440</v>
      </c>
      <c r="O35" s="121">
        <v>0</v>
      </c>
      <c r="P35" s="121">
        <v>1440</v>
      </c>
      <c r="Q35" s="123">
        <v>240</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114</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44</v>
      </c>
      <c r="B39" s="131" t="s">
        <v>2</v>
      </c>
      <c r="C39" s="158" t="s">
        <v>9</v>
      </c>
      <c r="D39" s="163">
        <v>5</v>
      </c>
      <c r="E39" s="164" t="s">
        <v>2</v>
      </c>
      <c r="F39" s="165">
        <v>7</v>
      </c>
      <c r="H39" s="108">
        <v>1</v>
      </c>
      <c r="I39" s="166" t="s">
        <v>29</v>
      </c>
      <c r="J39" s="110">
        <v>18</v>
      </c>
      <c r="K39" s="111">
        <v>14</v>
      </c>
      <c r="L39" s="111">
        <v>2</v>
      </c>
      <c r="M39" s="110">
        <v>2</v>
      </c>
      <c r="N39" s="111">
        <v>136</v>
      </c>
      <c r="O39" s="112" t="s">
        <v>2</v>
      </c>
      <c r="P39" s="110">
        <v>80</v>
      </c>
      <c r="Q39" s="113">
        <v>30</v>
      </c>
      <c r="R39" s="114" t="s">
        <v>3</v>
      </c>
    </row>
    <row r="40" spans="1:29" x14ac:dyDescent="0.25">
      <c r="A40" s="162" t="s">
        <v>28</v>
      </c>
      <c r="B40" s="131" t="s">
        <v>2</v>
      </c>
      <c r="C40" s="158" t="s">
        <v>36</v>
      </c>
      <c r="D40" s="167">
        <v>5</v>
      </c>
      <c r="E40" s="131" t="s">
        <v>2</v>
      </c>
      <c r="F40" s="168">
        <v>7</v>
      </c>
      <c r="H40" s="118">
        <v>2</v>
      </c>
      <c r="I40" s="144" t="s">
        <v>9</v>
      </c>
      <c r="J40" s="145">
        <v>18</v>
      </c>
      <c r="K40" s="151">
        <v>13</v>
      </c>
      <c r="L40" s="121">
        <v>3</v>
      </c>
      <c r="M40" s="120">
        <v>2</v>
      </c>
      <c r="N40" s="151">
        <v>133</v>
      </c>
      <c r="O40" s="122" t="s">
        <v>2</v>
      </c>
      <c r="P40" s="120">
        <v>83</v>
      </c>
      <c r="Q40" s="152">
        <v>29</v>
      </c>
      <c r="R40" s="124" t="s">
        <v>3</v>
      </c>
    </row>
    <row r="41" spans="1:29" x14ac:dyDescent="0.25">
      <c r="A41" s="162" t="s">
        <v>46</v>
      </c>
      <c r="B41" s="131" t="s">
        <v>2</v>
      </c>
      <c r="C41" s="158" t="s">
        <v>22</v>
      </c>
      <c r="D41" s="167">
        <v>5</v>
      </c>
      <c r="E41" s="131" t="s">
        <v>2</v>
      </c>
      <c r="F41" s="168">
        <v>7</v>
      </c>
      <c r="H41" s="118">
        <v>3</v>
      </c>
      <c r="I41" s="144" t="s">
        <v>36</v>
      </c>
      <c r="J41" s="145">
        <v>18</v>
      </c>
      <c r="K41" s="151">
        <v>10</v>
      </c>
      <c r="L41" s="121">
        <v>5</v>
      </c>
      <c r="M41" s="120">
        <v>3</v>
      </c>
      <c r="N41" s="151">
        <v>125</v>
      </c>
      <c r="O41" s="122" t="s">
        <v>2</v>
      </c>
      <c r="P41" s="120">
        <v>91</v>
      </c>
      <c r="Q41" s="152">
        <v>25</v>
      </c>
      <c r="R41" s="124" t="s">
        <v>3</v>
      </c>
    </row>
    <row r="42" spans="1:29" x14ac:dyDescent="0.25">
      <c r="A42" s="103" t="s">
        <v>21</v>
      </c>
      <c r="B42" s="104" t="s">
        <v>2</v>
      </c>
      <c r="C42" s="186" t="s">
        <v>89</v>
      </c>
      <c r="D42" s="115">
        <v>4</v>
      </c>
      <c r="E42" s="104" t="s">
        <v>2</v>
      </c>
      <c r="F42" s="117">
        <v>8</v>
      </c>
      <c r="G42" s="104"/>
      <c r="H42" s="118">
        <v>4</v>
      </c>
      <c r="I42" s="153" t="s">
        <v>22</v>
      </c>
      <c r="J42" s="145">
        <v>18</v>
      </c>
      <c r="K42" s="151">
        <v>10</v>
      </c>
      <c r="L42" s="121">
        <v>1</v>
      </c>
      <c r="M42" s="120">
        <v>7</v>
      </c>
      <c r="N42" s="151">
        <v>111</v>
      </c>
      <c r="O42" s="122" t="s">
        <v>2</v>
      </c>
      <c r="P42" s="120">
        <v>105</v>
      </c>
      <c r="Q42" s="152">
        <v>21</v>
      </c>
      <c r="R42" s="124" t="s">
        <v>3</v>
      </c>
    </row>
    <row r="43" spans="1:29" x14ac:dyDescent="0.25">
      <c r="A43" s="162" t="s">
        <v>88</v>
      </c>
      <c r="B43" s="131" t="s">
        <v>2</v>
      </c>
      <c r="C43" s="158" t="s">
        <v>63</v>
      </c>
      <c r="D43" s="167">
        <v>6</v>
      </c>
      <c r="E43" s="131" t="s">
        <v>2</v>
      </c>
      <c r="F43" s="168">
        <v>6</v>
      </c>
      <c r="H43" s="118">
        <v>5</v>
      </c>
      <c r="I43" s="144" t="s">
        <v>88</v>
      </c>
      <c r="J43" s="145">
        <v>18</v>
      </c>
      <c r="K43" s="151">
        <v>8</v>
      </c>
      <c r="L43" s="121">
        <v>5</v>
      </c>
      <c r="M43" s="120">
        <v>5</v>
      </c>
      <c r="N43" s="151">
        <v>114</v>
      </c>
      <c r="O43" s="122" t="s">
        <v>2</v>
      </c>
      <c r="P43" s="120">
        <v>102</v>
      </c>
      <c r="Q43" s="152">
        <v>21</v>
      </c>
      <c r="R43" s="124" t="s">
        <v>3</v>
      </c>
    </row>
    <row r="44" spans="1:29" ht="13.8" thickBot="1" x14ac:dyDescent="0.3">
      <c r="A44" s="169" t="s">
        <v>45</v>
      </c>
      <c r="B44" s="170" t="s">
        <v>2</v>
      </c>
      <c r="C44" s="171" t="s">
        <v>29</v>
      </c>
      <c r="D44" s="172">
        <v>5</v>
      </c>
      <c r="E44" s="170" t="s">
        <v>2</v>
      </c>
      <c r="F44" s="173">
        <v>7</v>
      </c>
      <c r="H44" s="118">
        <v>6</v>
      </c>
      <c r="I44" s="153" t="s">
        <v>63</v>
      </c>
      <c r="J44" s="145">
        <v>18</v>
      </c>
      <c r="K44" s="151">
        <v>6</v>
      </c>
      <c r="L44" s="121">
        <v>7</v>
      </c>
      <c r="M44" s="120">
        <v>5</v>
      </c>
      <c r="N44" s="151">
        <v>112</v>
      </c>
      <c r="O44" s="122" t="s">
        <v>2</v>
      </c>
      <c r="P44" s="120">
        <v>104</v>
      </c>
      <c r="Q44" s="152">
        <v>19</v>
      </c>
      <c r="R44" s="124" t="s">
        <v>3</v>
      </c>
    </row>
    <row r="45" spans="1:29" ht="13.8" thickTop="1" x14ac:dyDescent="0.25">
      <c r="A45" s="179"/>
      <c r="B45" s="131"/>
      <c r="C45" s="131"/>
      <c r="D45" s="132"/>
      <c r="E45" s="131"/>
      <c r="F45" s="132"/>
      <c r="H45" s="118">
        <v>7</v>
      </c>
      <c r="I45" s="153" t="s">
        <v>21</v>
      </c>
      <c r="J45" s="145">
        <v>18</v>
      </c>
      <c r="K45" s="151">
        <v>4</v>
      </c>
      <c r="L45" s="121">
        <v>8</v>
      </c>
      <c r="M45" s="120">
        <v>6</v>
      </c>
      <c r="N45" s="151">
        <v>104</v>
      </c>
      <c r="O45" s="122" t="s">
        <v>2</v>
      </c>
      <c r="P45" s="120">
        <v>112</v>
      </c>
      <c r="Q45" s="152">
        <v>16</v>
      </c>
      <c r="R45" s="124" t="s">
        <v>3</v>
      </c>
    </row>
    <row r="46" spans="1:29" x14ac:dyDescent="0.25">
      <c r="A46" s="131"/>
      <c r="B46" s="131"/>
      <c r="C46" s="131"/>
      <c r="D46" s="132"/>
      <c r="E46" s="132"/>
      <c r="F46" s="132"/>
      <c r="H46" s="118">
        <v>8</v>
      </c>
      <c r="I46" s="144" t="s">
        <v>89</v>
      </c>
      <c r="J46" s="145">
        <v>18</v>
      </c>
      <c r="K46" s="151">
        <v>5</v>
      </c>
      <c r="L46" s="121">
        <v>5</v>
      </c>
      <c r="M46" s="120">
        <v>8</v>
      </c>
      <c r="N46" s="151">
        <v>99</v>
      </c>
      <c r="O46" s="122" t="s">
        <v>2</v>
      </c>
      <c r="P46" s="120">
        <v>117</v>
      </c>
      <c r="Q46" s="152">
        <v>15</v>
      </c>
      <c r="R46" s="124" t="s">
        <v>3</v>
      </c>
    </row>
    <row r="47" spans="1:29" x14ac:dyDescent="0.25">
      <c r="A47" s="133"/>
      <c r="B47" s="133"/>
      <c r="C47" s="133"/>
      <c r="D47" s="133"/>
      <c r="E47" s="133"/>
      <c r="F47" s="133"/>
      <c r="H47" s="118">
        <v>9</v>
      </c>
      <c r="I47" s="153" t="s">
        <v>45</v>
      </c>
      <c r="J47" s="145">
        <v>18</v>
      </c>
      <c r="K47" s="151">
        <v>5</v>
      </c>
      <c r="L47" s="121">
        <v>4</v>
      </c>
      <c r="M47" s="120">
        <v>9</v>
      </c>
      <c r="N47" s="151">
        <v>97</v>
      </c>
      <c r="O47" s="122" t="s">
        <v>2</v>
      </c>
      <c r="P47" s="120">
        <v>119</v>
      </c>
      <c r="Q47" s="152">
        <v>14</v>
      </c>
      <c r="R47" s="124" t="s">
        <v>3</v>
      </c>
    </row>
    <row r="48" spans="1:29" x14ac:dyDescent="0.25">
      <c r="A48" s="133"/>
      <c r="B48" s="133"/>
      <c r="C48" s="133"/>
      <c r="D48" s="133"/>
      <c r="E48" s="133"/>
      <c r="F48" s="133"/>
      <c r="H48" s="118">
        <v>10</v>
      </c>
      <c r="I48" s="144" t="s">
        <v>46</v>
      </c>
      <c r="J48" s="145">
        <v>18</v>
      </c>
      <c r="K48" s="151">
        <v>4</v>
      </c>
      <c r="L48" s="121">
        <v>4</v>
      </c>
      <c r="M48" s="120">
        <v>10</v>
      </c>
      <c r="N48" s="151">
        <v>95</v>
      </c>
      <c r="O48" s="122" t="s">
        <v>2</v>
      </c>
      <c r="P48" s="120">
        <v>121</v>
      </c>
      <c r="Q48" s="152">
        <v>12</v>
      </c>
      <c r="R48" s="124" t="s">
        <v>3</v>
      </c>
    </row>
    <row r="49" spans="1:18" x14ac:dyDescent="0.25">
      <c r="A49" s="133"/>
      <c r="B49" s="133"/>
      <c r="C49" s="133"/>
      <c r="D49" s="133"/>
      <c r="E49" s="133"/>
      <c r="F49" s="133"/>
      <c r="H49" s="118">
        <v>11</v>
      </c>
      <c r="I49" s="144" t="s">
        <v>28</v>
      </c>
      <c r="J49" s="145">
        <v>18</v>
      </c>
      <c r="K49" s="151">
        <v>1</v>
      </c>
      <c r="L49" s="121">
        <v>7</v>
      </c>
      <c r="M49" s="120">
        <v>10</v>
      </c>
      <c r="N49" s="151">
        <v>97</v>
      </c>
      <c r="O49" s="122" t="s">
        <v>2</v>
      </c>
      <c r="P49" s="120">
        <v>119</v>
      </c>
      <c r="Q49" s="152">
        <v>9</v>
      </c>
      <c r="R49" s="124" t="s">
        <v>3</v>
      </c>
    </row>
    <row r="50" spans="1:18" ht="13.8" thickBot="1" x14ac:dyDescent="0.3">
      <c r="A50" s="133"/>
      <c r="B50" s="133"/>
      <c r="C50" s="133"/>
      <c r="D50" s="133"/>
      <c r="E50" s="133"/>
      <c r="F50" s="133"/>
      <c r="H50" s="146">
        <v>12</v>
      </c>
      <c r="I50" s="147" t="s">
        <v>44</v>
      </c>
      <c r="J50" s="148">
        <v>18</v>
      </c>
      <c r="K50" s="154">
        <v>1</v>
      </c>
      <c r="L50" s="139">
        <v>3</v>
      </c>
      <c r="M50" s="138">
        <v>14</v>
      </c>
      <c r="N50" s="154">
        <v>73</v>
      </c>
      <c r="O50" s="140" t="s">
        <v>2</v>
      </c>
      <c r="P50" s="138">
        <v>143</v>
      </c>
      <c r="Q50" s="155">
        <v>5</v>
      </c>
      <c r="R50" s="142" t="s">
        <v>3</v>
      </c>
    </row>
    <row r="51" spans="1:18" ht="13.8" thickTop="1" x14ac:dyDescent="0.25">
      <c r="A51" s="133"/>
      <c r="B51" s="133"/>
      <c r="C51" s="133"/>
      <c r="D51" s="133"/>
      <c r="E51" s="133"/>
      <c r="F51" s="133"/>
      <c r="J51" s="156">
        <v>216</v>
      </c>
      <c r="K51" s="156">
        <v>81</v>
      </c>
      <c r="L51" s="156">
        <v>54</v>
      </c>
      <c r="M51" s="156">
        <v>81</v>
      </c>
      <c r="N51" s="156">
        <v>1296</v>
      </c>
      <c r="O51" s="156">
        <v>0</v>
      </c>
      <c r="P51" s="156">
        <v>1296</v>
      </c>
      <c r="Q51" s="157">
        <v>216</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114</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68</v>
      </c>
      <c r="B55" s="164" t="s">
        <v>2</v>
      </c>
      <c r="C55" s="175" t="s">
        <v>49</v>
      </c>
      <c r="D55" s="163">
        <v>7</v>
      </c>
      <c r="E55" s="164" t="s">
        <v>2</v>
      </c>
      <c r="F55" s="165">
        <v>5</v>
      </c>
      <c r="H55" s="108">
        <v>1</v>
      </c>
      <c r="I55" s="176" t="s">
        <v>90</v>
      </c>
      <c r="J55" s="110">
        <v>18</v>
      </c>
      <c r="K55" s="111">
        <v>17</v>
      </c>
      <c r="L55" s="111">
        <v>0</v>
      </c>
      <c r="M55" s="110">
        <v>1</v>
      </c>
      <c r="N55" s="111">
        <v>155</v>
      </c>
      <c r="O55" s="112" t="s">
        <v>2</v>
      </c>
      <c r="P55" s="110">
        <v>61</v>
      </c>
      <c r="Q55" s="113">
        <v>34</v>
      </c>
      <c r="R55" s="114" t="s">
        <v>3</v>
      </c>
    </row>
    <row r="56" spans="1:18" x14ac:dyDescent="0.25">
      <c r="A56" s="162" t="s">
        <v>90</v>
      </c>
      <c r="B56" s="131" t="s">
        <v>2</v>
      </c>
      <c r="C56" s="158" t="s">
        <v>48</v>
      </c>
      <c r="D56" s="167">
        <v>9</v>
      </c>
      <c r="E56" s="131" t="s">
        <v>2</v>
      </c>
      <c r="F56" s="168">
        <v>3</v>
      </c>
      <c r="H56" s="118">
        <v>2</v>
      </c>
      <c r="I56" s="134" t="s">
        <v>92</v>
      </c>
      <c r="J56" s="120">
        <v>18</v>
      </c>
      <c r="K56" s="121">
        <v>13</v>
      </c>
      <c r="L56" s="121">
        <v>2</v>
      </c>
      <c r="M56" s="120">
        <v>3</v>
      </c>
      <c r="N56" s="121">
        <v>138</v>
      </c>
      <c r="O56" s="121" t="s">
        <v>2</v>
      </c>
      <c r="P56" s="120">
        <v>78</v>
      </c>
      <c r="Q56" s="123">
        <v>28</v>
      </c>
      <c r="R56" s="124" t="s">
        <v>3</v>
      </c>
    </row>
    <row r="57" spans="1:18" x14ac:dyDescent="0.25">
      <c r="A57" s="162" t="s">
        <v>47</v>
      </c>
      <c r="B57" s="131" t="s">
        <v>2</v>
      </c>
      <c r="C57" s="158" t="s">
        <v>27</v>
      </c>
      <c r="D57" s="167">
        <v>3</v>
      </c>
      <c r="E57" s="131" t="s">
        <v>2</v>
      </c>
      <c r="F57" s="168">
        <v>9</v>
      </c>
      <c r="H57" s="118">
        <v>3</v>
      </c>
      <c r="I57" s="134" t="s">
        <v>27</v>
      </c>
      <c r="J57" s="120">
        <v>18</v>
      </c>
      <c r="K57" s="121">
        <v>12</v>
      </c>
      <c r="L57" s="121">
        <v>2</v>
      </c>
      <c r="M57" s="120">
        <v>4</v>
      </c>
      <c r="N57" s="121">
        <v>126</v>
      </c>
      <c r="O57" s="121" t="s">
        <v>2</v>
      </c>
      <c r="P57" s="120">
        <v>90</v>
      </c>
      <c r="Q57" s="123">
        <v>26</v>
      </c>
      <c r="R57" s="124" t="s">
        <v>3</v>
      </c>
    </row>
    <row r="58" spans="1:18" x14ac:dyDescent="0.25">
      <c r="A58" s="162" t="s">
        <v>35</v>
      </c>
      <c r="B58" s="131" t="s">
        <v>2</v>
      </c>
      <c r="C58" s="158" t="s">
        <v>7</v>
      </c>
      <c r="D58" s="167">
        <v>3</v>
      </c>
      <c r="E58" s="131" t="s">
        <v>2</v>
      </c>
      <c r="F58" s="168">
        <v>9</v>
      </c>
      <c r="H58" s="118">
        <v>4</v>
      </c>
      <c r="I58" s="134" t="s">
        <v>26</v>
      </c>
      <c r="J58" s="120">
        <v>18</v>
      </c>
      <c r="K58" s="121">
        <v>11</v>
      </c>
      <c r="L58" s="121">
        <v>3</v>
      </c>
      <c r="M58" s="120">
        <v>4</v>
      </c>
      <c r="N58" s="121">
        <v>121</v>
      </c>
      <c r="O58" s="121" t="s">
        <v>2</v>
      </c>
      <c r="P58" s="120">
        <v>95</v>
      </c>
      <c r="Q58" s="123">
        <v>25</v>
      </c>
      <c r="R58" s="124" t="s">
        <v>3</v>
      </c>
    </row>
    <row r="59" spans="1:18" x14ac:dyDescent="0.25">
      <c r="A59" s="162" t="s">
        <v>91</v>
      </c>
      <c r="B59" s="131" t="s">
        <v>2</v>
      </c>
      <c r="C59" s="158" t="s">
        <v>10</v>
      </c>
      <c r="D59" s="167">
        <v>3</v>
      </c>
      <c r="E59" s="131" t="s">
        <v>2</v>
      </c>
      <c r="F59" s="168">
        <v>9</v>
      </c>
      <c r="H59" s="118">
        <v>5</v>
      </c>
      <c r="I59" s="158" t="s">
        <v>10</v>
      </c>
      <c r="J59" s="120">
        <v>18</v>
      </c>
      <c r="K59" s="121">
        <v>8</v>
      </c>
      <c r="L59" s="121">
        <v>4</v>
      </c>
      <c r="M59" s="120">
        <v>6</v>
      </c>
      <c r="N59" s="121">
        <v>117</v>
      </c>
      <c r="O59" s="121" t="s">
        <v>2</v>
      </c>
      <c r="P59" s="120">
        <v>99</v>
      </c>
      <c r="Q59" s="123">
        <v>20</v>
      </c>
      <c r="R59" s="124" t="s">
        <v>3</v>
      </c>
    </row>
    <row r="60" spans="1:18" ht="13.8" thickBot="1" x14ac:dyDescent="0.3">
      <c r="A60" s="169" t="s">
        <v>26</v>
      </c>
      <c r="B60" s="170" t="s">
        <v>2</v>
      </c>
      <c r="C60" s="171" t="s">
        <v>92</v>
      </c>
      <c r="D60" s="172">
        <v>4</v>
      </c>
      <c r="E60" s="170" t="s">
        <v>2</v>
      </c>
      <c r="F60" s="173">
        <v>8</v>
      </c>
      <c r="H60" s="118">
        <v>6</v>
      </c>
      <c r="I60" s="134" t="s">
        <v>68</v>
      </c>
      <c r="J60" s="120">
        <v>18</v>
      </c>
      <c r="K60" s="121">
        <v>7</v>
      </c>
      <c r="L60" s="121">
        <v>4</v>
      </c>
      <c r="M60" s="120">
        <v>7</v>
      </c>
      <c r="N60" s="121">
        <v>109</v>
      </c>
      <c r="O60" s="121" t="s">
        <v>2</v>
      </c>
      <c r="P60" s="120">
        <v>107</v>
      </c>
      <c r="Q60" s="123">
        <v>18</v>
      </c>
      <c r="R60" s="124" t="s">
        <v>3</v>
      </c>
    </row>
    <row r="61" spans="1:18" ht="13.8" thickTop="1" x14ac:dyDescent="0.25">
      <c r="A61" s="131"/>
      <c r="B61" s="131"/>
      <c r="C61" s="131"/>
      <c r="D61" s="132"/>
      <c r="E61" s="131"/>
      <c r="F61" s="132"/>
      <c r="H61" s="118">
        <v>7</v>
      </c>
      <c r="I61" s="134" t="s">
        <v>7</v>
      </c>
      <c r="J61" s="120">
        <v>18</v>
      </c>
      <c r="K61" s="121">
        <v>8</v>
      </c>
      <c r="L61" s="121">
        <v>1</v>
      </c>
      <c r="M61" s="120">
        <v>9</v>
      </c>
      <c r="N61" s="121">
        <v>107</v>
      </c>
      <c r="O61" s="121" t="s">
        <v>2</v>
      </c>
      <c r="P61" s="120">
        <v>109</v>
      </c>
      <c r="Q61" s="123">
        <v>17</v>
      </c>
      <c r="R61" s="124" t="s">
        <v>3</v>
      </c>
    </row>
    <row r="62" spans="1:18" x14ac:dyDescent="0.25">
      <c r="A62" s="187"/>
      <c r="B62" s="133"/>
      <c r="C62" s="133"/>
      <c r="D62" s="133"/>
      <c r="E62" s="133"/>
      <c r="F62" s="133"/>
      <c r="H62" s="118">
        <v>8</v>
      </c>
      <c r="I62" s="158" t="s">
        <v>48</v>
      </c>
      <c r="J62" s="120">
        <v>18</v>
      </c>
      <c r="K62" s="121">
        <v>7</v>
      </c>
      <c r="L62" s="121">
        <v>2</v>
      </c>
      <c r="M62" s="120">
        <v>9</v>
      </c>
      <c r="N62" s="121">
        <v>108</v>
      </c>
      <c r="O62" s="121" t="s">
        <v>2</v>
      </c>
      <c r="P62" s="120">
        <v>108</v>
      </c>
      <c r="Q62" s="123">
        <v>16</v>
      </c>
      <c r="R62" s="124" t="s">
        <v>3</v>
      </c>
    </row>
    <row r="63" spans="1:18" x14ac:dyDescent="0.25">
      <c r="A63" s="133"/>
      <c r="B63" s="133"/>
      <c r="C63" s="133"/>
      <c r="D63" s="133"/>
      <c r="E63" s="133"/>
      <c r="F63" s="133"/>
      <c r="H63" s="118">
        <v>9</v>
      </c>
      <c r="I63" s="134" t="s">
        <v>49</v>
      </c>
      <c r="J63" s="120">
        <v>18</v>
      </c>
      <c r="K63" s="121">
        <v>4</v>
      </c>
      <c r="L63" s="121">
        <v>5</v>
      </c>
      <c r="M63" s="120">
        <v>9</v>
      </c>
      <c r="N63" s="121">
        <v>95</v>
      </c>
      <c r="O63" s="121" t="s">
        <v>2</v>
      </c>
      <c r="P63" s="120">
        <v>121</v>
      </c>
      <c r="Q63" s="123">
        <v>13</v>
      </c>
      <c r="R63" s="124" t="s">
        <v>3</v>
      </c>
    </row>
    <row r="64" spans="1:18" x14ac:dyDescent="0.25">
      <c r="A64" s="93"/>
      <c r="B64" s="133"/>
      <c r="C64" s="133"/>
      <c r="D64" s="133"/>
      <c r="E64" s="133"/>
      <c r="F64" s="133"/>
      <c r="H64" s="118">
        <v>10</v>
      </c>
      <c r="I64" s="134" t="s">
        <v>35</v>
      </c>
      <c r="J64" s="120">
        <v>18</v>
      </c>
      <c r="K64" s="121">
        <v>2</v>
      </c>
      <c r="L64" s="121">
        <v>5</v>
      </c>
      <c r="M64" s="120">
        <v>11</v>
      </c>
      <c r="N64" s="121">
        <v>90</v>
      </c>
      <c r="O64" s="121" t="s">
        <v>2</v>
      </c>
      <c r="P64" s="120">
        <v>126</v>
      </c>
      <c r="Q64" s="123">
        <v>9</v>
      </c>
      <c r="R64" s="124" t="s">
        <v>3</v>
      </c>
    </row>
    <row r="65" spans="1:23" x14ac:dyDescent="0.25">
      <c r="A65" s="133"/>
      <c r="B65" s="133"/>
      <c r="C65" s="133"/>
      <c r="D65" s="133"/>
      <c r="E65" s="133"/>
      <c r="F65" s="133"/>
      <c r="H65" s="118">
        <v>11</v>
      </c>
      <c r="I65" s="134" t="s">
        <v>91</v>
      </c>
      <c r="J65" s="120">
        <v>18</v>
      </c>
      <c r="K65" s="121">
        <v>1</v>
      </c>
      <c r="L65" s="121">
        <v>4</v>
      </c>
      <c r="M65" s="120">
        <v>13</v>
      </c>
      <c r="N65" s="121">
        <v>68</v>
      </c>
      <c r="O65" s="121" t="s">
        <v>2</v>
      </c>
      <c r="P65" s="120">
        <v>148</v>
      </c>
      <c r="Q65" s="123">
        <v>6</v>
      </c>
      <c r="R65" s="124" t="s">
        <v>3</v>
      </c>
    </row>
    <row r="66" spans="1:23" ht="13.8" thickBot="1" x14ac:dyDescent="0.3">
      <c r="A66" s="133"/>
      <c r="B66" s="133"/>
      <c r="C66" s="133"/>
      <c r="D66" s="133"/>
      <c r="E66" s="133"/>
      <c r="F66" s="133"/>
      <c r="H66" s="146">
        <v>12</v>
      </c>
      <c r="I66" s="149" t="s">
        <v>47</v>
      </c>
      <c r="J66" s="138">
        <v>18</v>
      </c>
      <c r="K66" s="139">
        <v>2</v>
      </c>
      <c r="L66" s="139">
        <v>0</v>
      </c>
      <c r="M66" s="138">
        <v>16</v>
      </c>
      <c r="N66" s="139">
        <v>62</v>
      </c>
      <c r="O66" s="139" t="s">
        <v>2</v>
      </c>
      <c r="P66" s="138">
        <v>154</v>
      </c>
      <c r="Q66" s="141">
        <v>4</v>
      </c>
      <c r="R66" s="142" t="s">
        <v>3</v>
      </c>
      <c r="V66" s="136"/>
    </row>
    <row r="67" spans="1:23" ht="13.8" thickTop="1" x14ac:dyDescent="0.25">
      <c r="A67" s="133"/>
      <c r="B67" s="133"/>
      <c r="C67" s="133"/>
      <c r="D67" s="133"/>
      <c r="E67" s="133"/>
      <c r="F67" s="133"/>
      <c r="J67" s="156">
        <v>216</v>
      </c>
      <c r="K67" s="156">
        <v>92</v>
      </c>
      <c r="L67" s="156">
        <v>32</v>
      </c>
      <c r="M67" s="156">
        <v>92</v>
      </c>
      <c r="N67" s="156">
        <v>1296</v>
      </c>
      <c r="O67" s="156">
        <v>0</v>
      </c>
      <c r="P67" s="156">
        <v>1296</v>
      </c>
      <c r="Q67" s="157">
        <v>216</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22</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42811</v>
      </c>
    </row>
    <row r="4" spans="1:29" ht="14.4" thickTop="1" thickBot="1" x14ac:dyDescent="0.3">
      <c r="A4" s="95" t="s">
        <v>56</v>
      </c>
      <c r="B4" s="96">
        <v>0</v>
      </c>
      <c r="C4" s="177" t="s">
        <v>117</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31</v>
      </c>
      <c r="B5" s="104" t="s">
        <v>2</v>
      </c>
      <c r="C5" s="104" t="s">
        <v>17</v>
      </c>
      <c r="D5" s="105">
        <v>4</v>
      </c>
      <c r="E5" s="106" t="s">
        <v>2</v>
      </c>
      <c r="F5" s="107">
        <v>8</v>
      </c>
      <c r="H5" s="108">
        <v>1</v>
      </c>
      <c r="I5" s="109" t="s">
        <v>19</v>
      </c>
      <c r="J5" s="110">
        <v>19</v>
      </c>
      <c r="K5" s="111">
        <v>17</v>
      </c>
      <c r="L5" s="111">
        <v>1</v>
      </c>
      <c r="M5" s="110">
        <v>1</v>
      </c>
      <c r="N5" s="111">
        <v>156</v>
      </c>
      <c r="O5" s="112" t="s">
        <v>2</v>
      </c>
      <c r="P5" s="110">
        <v>72</v>
      </c>
      <c r="Q5" s="113">
        <v>35</v>
      </c>
      <c r="R5" s="114" t="s">
        <v>3</v>
      </c>
    </row>
    <row r="6" spans="1:29" x14ac:dyDescent="0.25">
      <c r="A6" s="103" t="s">
        <v>14</v>
      </c>
      <c r="B6" s="104" t="s">
        <v>2</v>
      </c>
      <c r="C6" s="104" t="s">
        <v>19</v>
      </c>
      <c r="D6" s="115">
        <v>2</v>
      </c>
      <c r="E6" s="116" t="s">
        <v>2</v>
      </c>
      <c r="F6" s="117">
        <v>10</v>
      </c>
      <c r="H6" s="118">
        <v>2</v>
      </c>
      <c r="I6" s="119" t="s">
        <v>15</v>
      </c>
      <c r="J6" s="120">
        <v>20</v>
      </c>
      <c r="K6" s="121">
        <v>15</v>
      </c>
      <c r="L6" s="121">
        <v>2</v>
      </c>
      <c r="M6" s="120">
        <v>3</v>
      </c>
      <c r="N6" s="121">
        <v>162</v>
      </c>
      <c r="O6" s="122" t="s">
        <v>2</v>
      </c>
      <c r="P6" s="120">
        <v>78</v>
      </c>
      <c r="Q6" s="123">
        <v>32</v>
      </c>
      <c r="R6" s="124" t="s">
        <v>3</v>
      </c>
    </row>
    <row r="7" spans="1:29" x14ac:dyDescent="0.25">
      <c r="A7" s="103" t="s">
        <v>84</v>
      </c>
      <c r="B7" s="104" t="s">
        <v>2</v>
      </c>
      <c r="C7" s="104" t="s">
        <v>65</v>
      </c>
      <c r="D7" s="115">
        <v>8</v>
      </c>
      <c r="E7" s="116" t="s">
        <v>2</v>
      </c>
      <c r="F7" s="117">
        <v>4</v>
      </c>
      <c r="H7" s="118">
        <v>3</v>
      </c>
      <c r="I7" s="119" t="s">
        <v>12</v>
      </c>
      <c r="J7" s="120">
        <v>19</v>
      </c>
      <c r="K7" s="121">
        <v>13</v>
      </c>
      <c r="L7" s="121">
        <v>0</v>
      </c>
      <c r="M7" s="120">
        <v>6</v>
      </c>
      <c r="N7" s="121">
        <v>139</v>
      </c>
      <c r="O7" s="122" t="s">
        <v>2</v>
      </c>
      <c r="P7" s="120">
        <v>89</v>
      </c>
      <c r="Q7" s="123">
        <v>26</v>
      </c>
      <c r="R7" s="124" t="s">
        <v>3</v>
      </c>
    </row>
    <row r="8" spans="1:29" x14ac:dyDescent="0.25">
      <c r="A8" s="103" t="s">
        <v>38</v>
      </c>
      <c r="B8" s="104" t="s">
        <v>2</v>
      </c>
      <c r="C8" s="104" t="s">
        <v>18</v>
      </c>
      <c r="D8" s="115">
        <v>6</v>
      </c>
      <c r="E8" s="116" t="s">
        <v>2</v>
      </c>
      <c r="F8" s="117">
        <v>6</v>
      </c>
      <c r="H8" s="118">
        <v>4</v>
      </c>
      <c r="I8" s="125" t="s">
        <v>38</v>
      </c>
      <c r="J8" s="120">
        <v>19</v>
      </c>
      <c r="K8" s="121">
        <v>11</v>
      </c>
      <c r="L8" s="121">
        <v>1</v>
      </c>
      <c r="M8" s="120">
        <v>7</v>
      </c>
      <c r="N8" s="121">
        <v>131</v>
      </c>
      <c r="O8" s="122" t="s">
        <v>2</v>
      </c>
      <c r="P8" s="120">
        <v>97</v>
      </c>
      <c r="Q8" s="123">
        <v>23</v>
      </c>
      <c r="R8" s="124" t="s">
        <v>3</v>
      </c>
    </row>
    <row r="9" spans="1:29" x14ac:dyDescent="0.25">
      <c r="A9" s="103" t="s">
        <v>12</v>
      </c>
      <c r="B9" s="104" t="s">
        <v>2</v>
      </c>
      <c r="C9" s="104" t="s">
        <v>20</v>
      </c>
      <c r="D9" s="115">
        <v>9</v>
      </c>
      <c r="E9" s="116" t="s">
        <v>2</v>
      </c>
      <c r="F9" s="117">
        <v>3</v>
      </c>
      <c r="H9" s="118">
        <v>5</v>
      </c>
      <c r="I9" s="119" t="s">
        <v>84</v>
      </c>
      <c r="J9" s="120">
        <v>19</v>
      </c>
      <c r="K9" s="121">
        <v>11</v>
      </c>
      <c r="L9" s="121">
        <v>1</v>
      </c>
      <c r="M9" s="120">
        <v>7</v>
      </c>
      <c r="N9" s="121">
        <v>124</v>
      </c>
      <c r="O9" s="122" t="s">
        <v>2</v>
      </c>
      <c r="P9" s="120">
        <v>104</v>
      </c>
      <c r="Q9" s="123">
        <v>23</v>
      </c>
      <c r="R9" s="124" t="s">
        <v>3</v>
      </c>
    </row>
    <row r="10" spans="1:29" x14ac:dyDescent="0.25">
      <c r="A10" s="103" t="s">
        <v>15</v>
      </c>
      <c r="B10" s="104" t="s">
        <v>2</v>
      </c>
      <c r="C10" s="104" t="s">
        <v>11</v>
      </c>
      <c r="D10" s="115">
        <v>12</v>
      </c>
      <c r="E10" s="116" t="s">
        <v>2</v>
      </c>
      <c r="F10" s="117">
        <v>0</v>
      </c>
      <c r="H10" s="118">
        <v>6</v>
      </c>
      <c r="I10" s="119" t="s">
        <v>32</v>
      </c>
      <c r="J10" s="120">
        <v>19</v>
      </c>
      <c r="K10" s="121">
        <v>10</v>
      </c>
      <c r="L10" s="121">
        <v>3</v>
      </c>
      <c r="M10" s="120">
        <v>6</v>
      </c>
      <c r="N10" s="121">
        <v>114</v>
      </c>
      <c r="O10" s="122" t="s">
        <v>2</v>
      </c>
      <c r="P10" s="120">
        <v>114</v>
      </c>
      <c r="Q10" s="123">
        <v>23</v>
      </c>
      <c r="R10" s="124" t="s">
        <v>3</v>
      </c>
    </row>
    <row r="11" spans="1:29" ht="13.8" thickBot="1" x14ac:dyDescent="0.3">
      <c r="A11" s="126" t="s">
        <v>32</v>
      </c>
      <c r="B11" s="127" t="s">
        <v>2</v>
      </c>
      <c r="C11" s="127" t="s">
        <v>37</v>
      </c>
      <c r="D11" s="189"/>
      <c r="E11" s="190"/>
      <c r="F11" s="191"/>
      <c r="H11" s="118">
        <v>7</v>
      </c>
      <c r="I11" s="119" t="s">
        <v>18</v>
      </c>
      <c r="J11" s="120">
        <v>20</v>
      </c>
      <c r="K11" s="121">
        <v>9</v>
      </c>
      <c r="L11" s="121">
        <v>2</v>
      </c>
      <c r="M11" s="120">
        <v>9</v>
      </c>
      <c r="N11" s="121">
        <v>117</v>
      </c>
      <c r="O11" s="122" t="s">
        <v>2</v>
      </c>
      <c r="P11" s="120">
        <v>123</v>
      </c>
      <c r="Q11" s="123">
        <v>20</v>
      </c>
      <c r="R11" s="124" t="s">
        <v>3</v>
      </c>
    </row>
    <row r="12" spans="1:29" ht="13.8" thickTop="1" x14ac:dyDescent="0.25">
      <c r="A12" s="131"/>
      <c r="B12" s="131"/>
      <c r="C12" s="131"/>
      <c r="D12" s="132"/>
      <c r="E12" s="132"/>
      <c r="F12" s="132"/>
      <c r="H12" s="118">
        <v>8</v>
      </c>
      <c r="I12" s="119" t="s">
        <v>11</v>
      </c>
      <c r="J12" s="120">
        <v>20</v>
      </c>
      <c r="K12" s="121">
        <v>7</v>
      </c>
      <c r="L12" s="121">
        <v>6</v>
      </c>
      <c r="M12" s="120">
        <v>7</v>
      </c>
      <c r="N12" s="121">
        <v>112</v>
      </c>
      <c r="O12" s="122" t="s">
        <v>2</v>
      </c>
      <c r="P12" s="120">
        <v>128</v>
      </c>
      <c r="Q12" s="123">
        <v>20</v>
      </c>
      <c r="R12" s="124" t="s">
        <v>3</v>
      </c>
    </row>
    <row r="13" spans="1:29" x14ac:dyDescent="0.25">
      <c r="A13" s="133"/>
      <c r="B13" s="133"/>
      <c r="C13" s="133"/>
      <c r="D13" s="133"/>
      <c r="E13" s="133"/>
      <c r="F13" s="133"/>
      <c r="H13" s="118">
        <v>9</v>
      </c>
      <c r="I13" s="119" t="s">
        <v>17</v>
      </c>
      <c r="J13" s="120">
        <v>20</v>
      </c>
      <c r="K13" s="121">
        <v>9</v>
      </c>
      <c r="L13" s="121">
        <v>1</v>
      </c>
      <c r="M13" s="120">
        <v>10</v>
      </c>
      <c r="N13" s="121">
        <v>115</v>
      </c>
      <c r="O13" s="122" t="s">
        <v>2</v>
      </c>
      <c r="P13" s="120">
        <v>125</v>
      </c>
      <c r="Q13" s="123">
        <v>19</v>
      </c>
      <c r="R13" s="124" t="s">
        <v>3</v>
      </c>
    </row>
    <row r="14" spans="1:29" x14ac:dyDescent="0.25">
      <c r="A14" s="133"/>
      <c r="B14" s="133"/>
      <c r="C14" s="133"/>
      <c r="D14" s="133"/>
      <c r="E14" s="133"/>
      <c r="F14" s="133"/>
      <c r="H14" s="118">
        <v>10</v>
      </c>
      <c r="I14" s="125" t="s">
        <v>14</v>
      </c>
      <c r="J14" s="120">
        <v>19</v>
      </c>
      <c r="K14" s="121">
        <v>4</v>
      </c>
      <c r="L14" s="121">
        <v>3</v>
      </c>
      <c r="M14" s="120">
        <v>12</v>
      </c>
      <c r="N14" s="121">
        <v>93</v>
      </c>
      <c r="O14" s="122" t="s">
        <v>2</v>
      </c>
      <c r="P14" s="120">
        <v>135</v>
      </c>
      <c r="Q14" s="123">
        <v>11</v>
      </c>
      <c r="R14" s="124" t="s">
        <v>3</v>
      </c>
    </row>
    <row r="15" spans="1:29" x14ac:dyDescent="0.25">
      <c r="A15" s="133"/>
      <c r="B15" s="133"/>
      <c r="C15" s="133"/>
      <c r="D15" s="133"/>
      <c r="E15" s="133"/>
      <c r="F15" s="133"/>
      <c r="H15" s="118">
        <v>11</v>
      </c>
      <c r="I15" s="119" t="s">
        <v>20</v>
      </c>
      <c r="J15" s="120">
        <v>20</v>
      </c>
      <c r="K15" s="121">
        <v>2</v>
      </c>
      <c r="L15" s="121">
        <v>4</v>
      </c>
      <c r="M15" s="120">
        <v>14</v>
      </c>
      <c r="N15" s="121">
        <v>87</v>
      </c>
      <c r="O15" s="122" t="s">
        <v>2</v>
      </c>
      <c r="P15" s="120">
        <v>153</v>
      </c>
      <c r="Q15" s="123">
        <v>8</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19</v>
      </c>
      <c r="K16" s="121">
        <v>2</v>
      </c>
      <c r="L16" s="121">
        <v>3</v>
      </c>
      <c r="M16" s="120">
        <v>14</v>
      </c>
      <c r="N16" s="121">
        <v>91</v>
      </c>
      <c r="O16" s="122" t="s">
        <v>2</v>
      </c>
      <c r="P16" s="120">
        <v>137</v>
      </c>
      <c r="Q16" s="123">
        <v>7</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19</v>
      </c>
      <c r="K17" s="139">
        <v>2</v>
      </c>
      <c r="L17" s="139">
        <v>1</v>
      </c>
      <c r="M17" s="138">
        <v>16</v>
      </c>
      <c r="N17" s="139">
        <v>71</v>
      </c>
      <c r="O17" s="140" t="s">
        <v>2</v>
      </c>
      <c r="P17" s="138">
        <v>157</v>
      </c>
      <c r="Q17" s="141">
        <v>5</v>
      </c>
      <c r="R17" s="142" t="s">
        <v>3</v>
      </c>
    </row>
    <row r="18" spans="1:18" ht="13.8" thickTop="1" x14ac:dyDescent="0.25">
      <c r="A18" s="133"/>
      <c r="B18" s="133"/>
      <c r="C18" s="133"/>
      <c r="D18" s="133"/>
      <c r="E18" s="133"/>
      <c r="F18" s="133"/>
      <c r="H18" s="122"/>
      <c r="I18" s="136"/>
      <c r="J18" s="121">
        <v>252</v>
      </c>
      <c r="K18" s="121">
        <v>112</v>
      </c>
      <c r="L18" s="121">
        <v>28</v>
      </c>
      <c r="M18" s="121">
        <v>112</v>
      </c>
      <c r="N18" s="121">
        <v>1512</v>
      </c>
      <c r="O18" s="121">
        <v>0</v>
      </c>
      <c r="P18" s="121">
        <v>1512</v>
      </c>
      <c r="Q18" s="123">
        <v>252</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117</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24</v>
      </c>
      <c r="B22" s="104" t="s">
        <v>2</v>
      </c>
      <c r="C22" s="104" t="s">
        <v>16</v>
      </c>
      <c r="D22" s="105">
        <v>3</v>
      </c>
      <c r="E22" s="106" t="s">
        <v>2</v>
      </c>
      <c r="F22" s="107">
        <v>9</v>
      </c>
      <c r="H22" s="108">
        <v>1</v>
      </c>
      <c r="I22" s="144" t="s">
        <v>16</v>
      </c>
      <c r="J22" s="110">
        <v>19</v>
      </c>
      <c r="K22" s="111">
        <v>16</v>
      </c>
      <c r="L22" s="111">
        <v>2</v>
      </c>
      <c r="M22" s="110">
        <v>1</v>
      </c>
      <c r="N22" s="111">
        <v>151</v>
      </c>
      <c r="O22" s="112" t="s">
        <v>2</v>
      </c>
      <c r="P22" s="110">
        <v>77</v>
      </c>
      <c r="Q22" s="113">
        <v>34</v>
      </c>
      <c r="R22" s="114" t="s">
        <v>3</v>
      </c>
    </row>
    <row r="23" spans="1:18" x14ac:dyDescent="0.25">
      <c r="A23" s="103" t="s">
        <v>42</v>
      </c>
      <c r="B23" s="104" t="s">
        <v>2</v>
      </c>
      <c r="C23" s="104" t="s">
        <v>86</v>
      </c>
      <c r="D23" s="115">
        <v>6</v>
      </c>
      <c r="E23" s="116" t="s">
        <v>2</v>
      </c>
      <c r="F23" s="117">
        <v>6</v>
      </c>
      <c r="H23" s="118">
        <v>2</v>
      </c>
      <c r="I23" s="144" t="s">
        <v>23</v>
      </c>
      <c r="J23" s="145">
        <v>20</v>
      </c>
      <c r="K23" s="121">
        <v>12</v>
      </c>
      <c r="L23" s="121">
        <v>3</v>
      </c>
      <c r="M23" s="120">
        <v>5</v>
      </c>
      <c r="N23" s="121">
        <v>142</v>
      </c>
      <c r="O23" s="122" t="s">
        <v>2</v>
      </c>
      <c r="P23" s="120">
        <v>98</v>
      </c>
      <c r="Q23" s="123">
        <v>27</v>
      </c>
      <c r="R23" s="124" t="s">
        <v>3</v>
      </c>
    </row>
    <row r="24" spans="1:18" x14ac:dyDescent="0.25">
      <c r="A24" s="103" t="s">
        <v>23</v>
      </c>
      <c r="B24" s="104" t="s">
        <v>2</v>
      </c>
      <c r="C24" s="104" t="s">
        <v>85</v>
      </c>
      <c r="D24" s="115">
        <v>4</v>
      </c>
      <c r="E24" s="116" t="s">
        <v>2</v>
      </c>
      <c r="F24" s="117">
        <v>8</v>
      </c>
      <c r="H24" s="118">
        <v>3</v>
      </c>
      <c r="I24" s="144" t="s">
        <v>30</v>
      </c>
      <c r="J24" s="145">
        <v>19</v>
      </c>
      <c r="K24" s="121">
        <v>10</v>
      </c>
      <c r="L24" s="121">
        <v>5</v>
      </c>
      <c r="M24" s="120">
        <v>4</v>
      </c>
      <c r="N24" s="121">
        <v>128</v>
      </c>
      <c r="O24" s="122" t="s">
        <v>2</v>
      </c>
      <c r="P24" s="120">
        <v>100</v>
      </c>
      <c r="Q24" s="123">
        <v>25</v>
      </c>
      <c r="R24" s="124" t="s">
        <v>3</v>
      </c>
    </row>
    <row r="25" spans="1:18" x14ac:dyDescent="0.25">
      <c r="A25" s="103" t="s">
        <v>50</v>
      </c>
      <c r="B25" s="104" t="s">
        <v>2</v>
      </c>
      <c r="C25" s="104" t="s">
        <v>13</v>
      </c>
      <c r="D25" s="115">
        <v>2</v>
      </c>
      <c r="E25" s="116" t="s">
        <v>2</v>
      </c>
      <c r="F25" s="117">
        <v>10</v>
      </c>
      <c r="H25" s="118">
        <v>4</v>
      </c>
      <c r="I25" s="144" t="s">
        <v>85</v>
      </c>
      <c r="J25" s="145">
        <v>19</v>
      </c>
      <c r="K25" s="121">
        <v>10</v>
      </c>
      <c r="L25" s="121">
        <v>5</v>
      </c>
      <c r="M25" s="120">
        <v>4</v>
      </c>
      <c r="N25" s="121">
        <v>126</v>
      </c>
      <c r="O25" s="122" t="s">
        <v>2</v>
      </c>
      <c r="P25" s="120">
        <v>102</v>
      </c>
      <c r="Q25" s="123">
        <v>25</v>
      </c>
      <c r="R25" s="124" t="s">
        <v>3</v>
      </c>
    </row>
    <row r="26" spans="1:18" x14ac:dyDescent="0.25">
      <c r="A26" s="103" t="s">
        <v>30</v>
      </c>
      <c r="B26" s="104" t="s">
        <v>2</v>
      </c>
      <c r="C26" s="104" t="s">
        <v>87</v>
      </c>
      <c r="D26" s="115">
        <v>12</v>
      </c>
      <c r="E26" s="116" t="s">
        <v>2</v>
      </c>
      <c r="F26" s="117">
        <v>0</v>
      </c>
      <c r="H26" s="118">
        <v>5</v>
      </c>
      <c r="I26" s="144" t="s">
        <v>13</v>
      </c>
      <c r="J26" s="145">
        <v>19</v>
      </c>
      <c r="K26" s="121">
        <v>9</v>
      </c>
      <c r="L26" s="121">
        <v>4</v>
      </c>
      <c r="M26" s="120">
        <v>6</v>
      </c>
      <c r="N26" s="121">
        <v>130</v>
      </c>
      <c r="O26" s="122" t="s">
        <v>2</v>
      </c>
      <c r="P26" s="120">
        <v>98</v>
      </c>
      <c r="Q26" s="123">
        <v>22</v>
      </c>
      <c r="R26" s="124" t="s">
        <v>3</v>
      </c>
    </row>
    <row r="27" spans="1:18" x14ac:dyDescent="0.25">
      <c r="A27" s="103" t="s">
        <v>33</v>
      </c>
      <c r="B27" s="104" t="s">
        <v>2</v>
      </c>
      <c r="C27" s="104" t="s">
        <v>8</v>
      </c>
      <c r="D27" s="115">
        <v>5</v>
      </c>
      <c r="E27" s="116" t="s">
        <v>2</v>
      </c>
      <c r="F27" s="117">
        <v>7</v>
      </c>
      <c r="H27" s="118">
        <v>6</v>
      </c>
      <c r="I27" s="144" t="s">
        <v>33</v>
      </c>
      <c r="J27" s="145">
        <v>20</v>
      </c>
      <c r="K27" s="121">
        <v>9</v>
      </c>
      <c r="L27" s="121">
        <v>3</v>
      </c>
      <c r="M27" s="120">
        <v>8</v>
      </c>
      <c r="N27" s="121">
        <v>124</v>
      </c>
      <c r="O27" s="122" t="s">
        <v>2</v>
      </c>
      <c r="P27" s="120">
        <v>116</v>
      </c>
      <c r="Q27" s="123">
        <v>21</v>
      </c>
      <c r="R27" s="124" t="s">
        <v>3</v>
      </c>
    </row>
    <row r="28" spans="1:18" ht="13.8" thickBot="1" x14ac:dyDescent="0.3">
      <c r="A28" s="126" t="s">
        <v>34</v>
      </c>
      <c r="B28" s="127" t="s">
        <v>2</v>
      </c>
      <c r="C28" s="127" t="s">
        <v>37</v>
      </c>
      <c r="D28" s="189"/>
      <c r="E28" s="190"/>
      <c r="F28" s="191"/>
      <c r="H28" s="118">
        <v>7</v>
      </c>
      <c r="I28" s="144" t="s">
        <v>8</v>
      </c>
      <c r="J28" s="145">
        <v>20</v>
      </c>
      <c r="K28" s="121">
        <v>7</v>
      </c>
      <c r="L28" s="121">
        <v>7</v>
      </c>
      <c r="M28" s="120">
        <v>6</v>
      </c>
      <c r="N28" s="121">
        <v>125</v>
      </c>
      <c r="O28" s="122" t="s">
        <v>2</v>
      </c>
      <c r="P28" s="120">
        <v>115</v>
      </c>
      <c r="Q28" s="123">
        <v>21</v>
      </c>
      <c r="R28" s="124" t="s">
        <v>3</v>
      </c>
    </row>
    <row r="29" spans="1:18" ht="13.8" thickTop="1" x14ac:dyDescent="0.25">
      <c r="A29" s="131"/>
      <c r="B29" s="131"/>
      <c r="C29" s="131"/>
      <c r="D29" s="132"/>
      <c r="E29" s="131"/>
      <c r="F29" s="132"/>
      <c r="H29" s="118">
        <v>8</v>
      </c>
      <c r="I29" s="144" t="s">
        <v>42</v>
      </c>
      <c r="J29" s="145">
        <v>19</v>
      </c>
      <c r="K29" s="121">
        <v>8</v>
      </c>
      <c r="L29" s="121">
        <v>3</v>
      </c>
      <c r="M29" s="120">
        <v>8</v>
      </c>
      <c r="N29" s="121">
        <v>114</v>
      </c>
      <c r="O29" s="122" t="s">
        <v>2</v>
      </c>
      <c r="P29" s="120">
        <v>114</v>
      </c>
      <c r="Q29" s="123">
        <v>19</v>
      </c>
      <c r="R29" s="124" t="s">
        <v>3</v>
      </c>
    </row>
    <row r="30" spans="1:18" x14ac:dyDescent="0.25">
      <c r="A30" s="133"/>
      <c r="B30" s="133"/>
      <c r="C30" s="133"/>
      <c r="D30" s="133"/>
      <c r="E30" s="133"/>
      <c r="F30" s="133"/>
      <c r="H30" s="118">
        <v>9</v>
      </c>
      <c r="I30" s="144" t="s">
        <v>24</v>
      </c>
      <c r="J30" s="145">
        <v>20</v>
      </c>
      <c r="K30" s="121">
        <v>7</v>
      </c>
      <c r="L30" s="121">
        <v>3</v>
      </c>
      <c r="M30" s="120">
        <v>10</v>
      </c>
      <c r="N30" s="121">
        <v>115</v>
      </c>
      <c r="O30" s="122" t="s">
        <v>2</v>
      </c>
      <c r="P30" s="120">
        <v>125</v>
      </c>
      <c r="Q30" s="123">
        <v>17</v>
      </c>
      <c r="R30" s="124" t="s">
        <v>3</v>
      </c>
    </row>
    <row r="31" spans="1:18" x14ac:dyDescent="0.25">
      <c r="A31" s="133"/>
      <c r="B31" s="133"/>
      <c r="C31" s="133"/>
      <c r="D31" s="133"/>
      <c r="E31" s="133"/>
      <c r="F31" s="133"/>
      <c r="H31" s="118">
        <v>10</v>
      </c>
      <c r="I31" s="144" t="s">
        <v>86</v>
      </c>
      <c r="J31" s="145">
        <v>20</v>
      </c>
      <c r="K31" s="121">
        <v>6</v>
      </c>
      <c r="L31" s="121">
        <v>5</v>
      </c>
      <c r="M31" s="120">
        <v>9</v>
      </c>
      <c r="N31" s="121">
        <v>115</v>
      </c>
      <c r="O31" s="122" t="s">
        <v>2</v>
      </c>
      <c r="P31" s="120">
        <v>125</v>
      </c>
      <c r="Q31" s="123">
        <v>17</v>
      </c>
      <c r="R31" s="124" t="s">
        <v>3</v>
      </c>
    </row>
    <row r="32" spans="1:18" x14ac:dyDescent="0.25">
      <c r="A32" s="133"/>
      <c r="B32" s="133"/>
      <c r="C32" s="133"/>
      <c r="D32" s="133"/>
      <c r="E32" s="133"/>
      <c r="F32" s="133"/>
      <c r="H32" s="118">
        <v>11</v>
      </c>
      <c r="I32" s="144" t="s">
        <v>50</v>
      </c>
      <c r="J32" s="145">
        <v>19</v>
      </c>
      <c r="K32" s="121">
        <v>5</v>
      </c>
      <c r="L32" s="121">
        <v>2</v>
      </c>
      <c r="M32" s="120">
        <v>12</v>
      </c>
      <c r="N32" s="121">
        <v>106</v>
      </c>
      <c r="O32" s="122" t="s">
        <v>2</v>
      </c>
      <c r="P32" s="120">
        <v>122</v>
      </c>
      <c r="Q32" s="123">
        <v>12</v>
      </c>
      <c r="R32" s="134" t="s">
        <v>3</v>
      </c>
    </row>
    <row r="33" spans="1:29" x14ac:dyDescent="0.25">
      <c r="A33" s="133"/>
      <c r="B33" s="133"/>
      <c r="C33" s="133"/>
      <c r="D33" s="133"/>
      <c r="E33" s="133"/>
      <c r="F33" s="133"/>
      <c r="H33" s="118">
        <v>12</v>
      </c>
      <c r="I33" s="144" t="s">
        <v>34</v>
      </c>
      <c r="J33" s="145">
        <v>19</v>
      </c>
      <c r="K33" s="121">
        <v>4</v>
      </c>
      <c r="L33" s="121">
        <v>3</v>
      </c>
      <c r="M33" s="120">
        <v>12</v>
      </c>
      <c r="N33" s="121">
        <v>94</v>
      </c>
      <c r="O33" s="122" t="s">
        <v>2</v>
      </c>
      <c r="P33" s="120">
        <v>134</v>
      </c>
      <c r="Q33" s="123">
        <v>11</v>
      </c>
      <c r="R33" s="134" t="s">
        <v>3</v>
      </c>
    </row>
    <row r="34" spans="1:29" ht="13.8" thickBot="1" x14ac:dyDescent="0.3">
      <c r="A34" s="133"/>
      <c r="B34" s="133"/>
      <c r="C34" s="133"/>
      <c r="D34" s="133"/>
      <c r="E34" s="133"/>
      <c r="F34" s="133"/>
      <c r="H34" s="146">
        <v>13</v>
      </c>
      <c r="I34" s="147" t="s">
        <v>87</v>
      </c>
      <c r="J34" s="148">
        <v>19</v>
      </c>
      <c r="K34" s="139">
        <v>0</v>
      </c>
      <c r="L34" s="139">
        <v>1</v>
      </c>
      <c r="M34" s="138">
        <v>18</v>
      </c>
      <c r="N34" s="139">
        <v>42</v>
      </c>
      <c r="O34" s="140" t="s">
        <v>2</v>
      </c>
      <c r="P34" s="138">
        <v>186</v>
      </c>
      <c r="Q34" s="141">
        <v>1</v>
      </c>
      <c r="R34" s="149" t="s">
        <v>3</v>
      </c>
    </row>
    <row r="35" spans="1:29" ht="13.8" thickTop="1" x14ac:dyDescent="0.25">
      <c r="A35" s="133"/>
      <c r="B35" s="133"/>
      <c r="C35" s="133"/>
      <c r="D35" s="133"/>
      <c r="E35" s="133"/>
      <c r="F35" s="133"/>
      <c r="H35" s="122"/>
      <c r="I35" s="136"/>
      <c r="J35" s="121">
        <v>252</v>
      </c>
      <c r="K35" s="121">
        <v>103</v>
      </c>
      <c r="L35" s="121">
        <v>46</v>
      </c>
      <c r="M35" s="121">
        <v>103</v>
      </c>
      <c r="N35" s="121">
        <v>1512</v>
      </c>
      <c r="O35" s="121">
        <v>0</v>
      </c>
      <c r="P35" s="121">
        <v>1512</v>
      </c>
      <c r="Q35" s="123">
        <v>252</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v>0</v>
      </c>
      <c r="B38" s="96">
        <v>0</v>
      </c>
      <c r="C38" s="177">
        <v>0</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v>0</v>
      </c>
      <c r="B39" s="131">
        <v>0</v>
      </c>
      <c r="C39" s="158">
        <v>0</v>
      </c>
      <c r="D39" s="163">
        <v>0</v>
      </c>
      <c r="E39" s="164">
        <v>0</v>
      </c>
      <c r="F39" s="165">
        <v>0</v>
      </c>
      <c r="H39" s="108">
        <v>1</v>
      </c>
      <c r="I39" s="166" t="s">
        <v>29</v>
      </c>
      <c r="J39" s="110">
        <v>18</v>
      </c>
      <c r="K39" s="111">
        <v>14</v>
      </c>
      <c r="L39" s="111">
        <v>2</v>
      </c>
      <c r="M39" s="110">
        <v>2</v>
      </c>
      <c r="N39" s="111">
        <v>136</v>
      </c>
      <c r="O39" s="112" t="s">
        <v>2</v>
      </c>
      <c r="P39" s="110">
        <v>80</v>
      </c>
      <c r="Q39" s="113">
        <v>30</v>
      </c>
      <c r="R39" s="114" t="s">
        <v>3</v>
      </c>
    </row>
    <row r="40" spans="1:29" x14ac:dyDescent="0.25">
      <c r="A40" s="162">
        <v>0</v>
      </c>
      <c r="B40" s="131">
        <v>0</v>
      </c>
      <c r="C40" s="158">
        <v>0</v>
      </c>
      <c r="D40" s="167">
        <v>0</v>
      </c>
      <c r="E40" s="131">
        <v>0</v>
      </c>
      <c r="F40" s="168">
        <v>0</v>
      </c>
      <c r="H40" s="118">
        <v>2</v>
      </c>
      <c r="I40" s="144" t="s">
        <v>9</v>
      </c>
      <c r="J40" s="145">
        <v>18</v>
      </c>
      <c r="K40" s="151">
        <v>13</v>
      </c>
      <c r="L40" s="121">
        <v>3</v>
      </c>
      <c r="M40" s="120">
        <v>2</v>
      </c>
      <c r="N40" s="151">
        <v>133</v>
      </c>
      <c r="O40" s="122" t="s">
        <v>2</v>
      </c>
      <c r="P40" s="120">
        <v>83</v>
      </c>
      <c r="Q40" s="152">
        <v>29</v>
      </c>
      <c r="R40" s="124" t="s">
        <v>3</v>
      </c>
    </row>
    <row r="41" spans="1:29" x14ac:dyDescent="0.25">
      <c r="A41" s="162">
        <v>0</v>
      </c>
      <c r="B41" s="131">
        <v>0</v>
      </c>
      <c r="C41" s="158">
        <v>0</v>
      </c>
      <c r="D41" s="167">
        <v>0</v>
      </c>
      <c r="E41" s="131">
        <v>0</v>
      </c>
      <c r="F41" s="168">
        <v>0</v>
      </c>
      <c r="H41" s="118">
        <v>3</v>
      </c>
      <c r="I41" s="144" t="s">
        <v>36</v>
      </c>
      <c r="J41" s="145">
        <v>18</v>
      </c>
      <c r="K41" s="151">
        <v>10</v>
      </c>
      <c r="L41" s="121">
        <v>5</v>
      </c>
      <c r="M41" s="120">
        <v>3</v>
      </c>
      <c r="N41" s="151">
        <v>125</v>
      </c>
      <c r="O41" s="122" t="s">
        <v>2</v>
      </c>
      <c r="P41" s="120">
        <v>91</v>
      </c>
      <c r="Q41" s="152">
        <v>25</v>
      </c>
      <c r="R41" s="124" t="s">
        <v>3</v>
      </c>
    </row>
    <row r="42" spans="1:29" x14ac:dyDescent="0.25">
      <c r="A42" s="162">
        <v>0</v>
      </c>
      <c r="B42" s="131">
        <v>0</v>
      </c>
      <c r="C42" s="158">
        <v>0</v>
      </c>
      <c r="D42" s="167">
        <v>0</v>
      </c>
      <c r="E42" s="131">
        <v>0</v>
      </c>
      <c r="F42" s="168">
        <v>0</v>
      </c>
      <c r="G42" s="131"/>
      <c r="H42" s="118">
        <v>4</v>
      </c>
      <c r="I42" s="153" t="s">
        <v>22</v>
      </c>
      <c r="J42" s="145">
        <v>18</v>
      </c>
      <c r="K42" s="151">
        <v>10</v>
      </c>
      <c r="L42" s="121">
        <v>1</v>
      </c>
      <c r="M42" s="120">
        <v>7</v>
      </c>
      <c r="N42" s="151">
        <v>111</v>
      </c>
      <c r="O42" s="122" t="s">
        <v>2</v>
      </c>
      <c r="P42" s="120">
        <v>105</v>
      </c>
      <c r="Q42" s="152">
        <v>21</v>
      </c>
      <c r="R42" s="124" t="s">
        <v>3</v>
      </c>
    </row>
    <row r="43" spans="1:29" x14ac:dyDescent="0.25">
      <c r="A43" s="162">
        <v>0</v>
      </c>
      <c r="B43" s="131">
        <v>0</v>
      </c>
      <c r="C43" s="158">
        <v>0</v>
      </c>
      <c r="D43" s="167">
        <v>0</v>
      </c>
      <c r="E43" s="131">
        <v>0</v>
      </c>
      <c r="F43" s="168">
        <v>0</v>
      </c>
      <c r="H43" s="118">
        <v>5</v>
      </c>
      <c r="I43" s="144" t="s">
        <v>88</v>
      </c>
      <c r="J43" s="145">
        <v>18</v>
      </c>
      <c r="K43" s="151">
        <v>8</v>
      </c>
      <c r="L43" s="121">
        <v>5</v>
      </c>
      <c r="M43" s="120">
        <v>5</v>
      </c>
      <c r="N43" s="151">
        <v>114</v>
      </c>
      <c r="O43" s="122" t="s">
        <v>2</v>
      </c>
      <c r="P43" s="120">
        <v>102</v>
      </c>
      <c r="Q43" s="152">
        <v>21</v>
      </c>
      <c r="R43" s="124" t="s">
        <v>3</v>
      </c>
    </row>
    <row r="44" spans="1:29" ht="13.8" thickBot="1" x14ac:dyDescent="0.3">
      <c r="A44" s="169">
        <v>0</v>
      </c>
      <c r="B44" s="170">
        <v>0</v>
      </c>
      <c r="C44" s="171">
        <v>0</v>
      </c>
      <c r="D44" s="172">
        <v>0</v>
      </c>
      <c r="E44" s="170">
        <v>0</v>
      </c>
      <c r="F44" s="173">
        <v>0</v>
      </c>
      <c r="H44" s="118">
        <v>6</v>
      </c>
      <c r="I44" s="153" t="s">
        <v>63</v>
      </c>
      <c r="J44" s="145">
        <v>18</v>
      </c>
      <c r="K44" s="151">
        <v>6</v>
      </c>
      <c r="L44" s="121">
        <v>7</v>
      </c>
      <c r="M44" s="120">
        <v>5</v>
      </c>
      <c r="N44" s="151">
        <v>112</v>
      </c>
      <c r="O44" s="122" t="s">
        <v>2</v>
      </c>
      <c r="P44" s="120">
        <v>104</v>
      </c>
      <c r="Q44" s="152">
        <v>19</v>
      </c>
      <c r="R44" s="124" t="s">
        <v>3</v>
      </c>
    </row>
    <row r="45" spans="1:29" ht="13.8" thickTop="1" x14ac:dyDescent="0.25">
      <c r="A45" s="131"/>
      <c r="B45" s="131"/>
      <c r="C45" s="131"/>
      <c r="D45" s="132"/>
      <c r="E45" s="131"/>
      <c r="F45" s="132"/>
      <c r="H45" s="118">
        <v>7</v>
      </c>
      <c r="I45" s="153" t="s">
        <v>21</v>
      </c>
      <c r="J45" s="145">
        <v>18</v>
      </c>
      <c r="K45" s="151">
        <v>4</v>
      </c>
      <c r="L45" s="121">
        <v>8</v>
      </c>
      <c r="M45" s="120">
        <v>6</v>
      </c>
      <c r="N45" s="151">
        <v>104</v>
      </c>
      <c r="O45" s="122" t="s">
        <v>2</v>
      </c>
      <c r="P45" s="120">
        <v>112</v>
      </c>
      <c r="Q45" s="152">
        <v>16</v>
      </c>
      <c r="R45" s="124" t="s">
        <v>3</v>
      </c>
    </row>
    <row r="46" spans="1:29" x14ac:dyDescent="0.25">
      <c r="A46" s="131"/>
      <c r="B46" s="131"/>
      <c r="C46" s="131"/>
      <c r="D46" s="132"/>
      <c r="E46" s="132"/>
      <c r="F46" s="132"/>
      <c r="H46" s="118">
        <v>8</v>
      </c>
      <c r="I46" s="144" t="s">
        <v>89</v>
      </c>
      <c r="J46" s="145">
        <v>18</v>
      </c>
      <c r="K46" s="151">
        <v>5</v>
      </c>
      <c r="L46" s="121">
        <v>5</v>
      </c>
      <c r="M46" s="120">
        <v>8</v>
      </c>
      <c r="N46" s="151">
        <v>99</v>
      </c>
      <c r="O46" s="122" t="s">
        <v>2</v>
      </c>
      <c r="P46" s="120">
        <v>117</v>
      </c>
      <c r="Q46" s="152">
        <v>15</v>
      </c>
      <c r="R46" s="124" t="s">
        <v>3</v>
      </c>
    </row>
    <row r="47" spans="1:29" x14ac:dyDescent="0.25">
      <c r="A47" s="133"/>
      <c r="B47" s="133"/>
      <c r="C47" s="133"/>
      <c r="D47" s="133"/>
      <c r="E47" s="133"/>
      <c r="F47" s="133"/>
      <c r="H47" s="118">
        <v>9</v>
      </c>
      <c r="I47" s="153" t="s">
        <v>45</v>
      </c>
      <c r="J47" s="145">
        <v>18</v>
      </c>
      <c r="K47" s="151">
        <v>5</v>
      </c>
      <c r="L47" s="121">
        <v>4</v>
      </c>
      <c r="M47" s="120">
        <v>9</v>
      </c>
      <c r="N47" s="151">
        <v>97</v>
      </c>
      <c r="O47" s="122" t="s">
        <v>2</v>
      </c>
      <c r="P47" s="120">
        <v>119</v>
      </c>
      <c r="Q47" s="152">
        <v>14</v>
      </c>
      <c r="R47" s="124" t="s">
        <v>3</v>
      </c>
    </row>
    <row r="48" spans="1:29" x14ac:dyDescent="0.25">
      <c r="A48" s="133"/>
      <c r="B48" s="133"/>
      <c r="C48" s="133"/>
      <c r="D48" s="133"/>
      <c r="E48" s="133"/>
      <c r="F48" s="133"/>
      <c r="H48" s="118">
        <v>10</v>
      </c>
      <c r="I48" s="144" t="s">
        <v>46</v>
      </c>
      <c r="J48" s="145">
        <v>18</v>
      </c>
      <c r="K48" s="151">
        <v>4</v>
      </c>
      <c r="L48" s="121">
        <v>4</v>
      </c>
      <c r="M48" s="120">
        <v>10</v>
      </c>
      <c r="N48" s="151">
        <v>95</v>
      </c>
      <c r="O48" s="122" t="s">
        <v>2</v>
      </c>
      <c r="P48" s="120">
        <v>121</v>
      </c>
      <c r="Q48" s="152">
        <v>12</v>
      </c>
      <c r="R48" s="124" t="s">
        <v>3</v>
      </c>
    </row>
    <row r="49" spans="1:18" x14ac:dyDescent="0.25">
      <c r="A49" s="133"/>
      <c r="B49" s="133"/>
      <c r="C49" s="133"/>
      <c r="D49" s="133"/>
      <c r="E49" s="133"/>
      <c r="F49" s="133"/>
      <c r="H49" s="118">
        <v>11</v>
      </c>
      <c r="I49" s="144" t="s">
        <v>28</v>
      </c>
      <c r="J49" s="145">
        <v>18</v>
      </c>
      <c r="K49" s="151">
        <v>1</v>
      </c>
      <c r="L49" s="121">
        <v>7</v>
      </c>
      <c r="M49" s="120">
        <v>10</v>
      </c>
      <c r="N49" s="151">
        <v>97</v>
      </c>
      <c r="O49" s="122" t="s">
        <v>2</v>
      </c>
      <c r="P49" s="120">
        <v>119</v>
      </c>
      <c r="Q49" s="152">
        <v>9</v>
      </c>
      <c r="R49" s="124" t="s">
        <v>3</v>
      </c>
    </row>
    <row r="50" spans="1:18" ht="13.8" thickBot="1" x14ac:dyDescent="0.3">
      <c r="A50" s="133"/>
      <c r="B50" s="133"/>
      <c r="C50" s="133"/>
      <c r="D50" s="133"/>
      <c r="E50" s="133"/>
      <c r="F50" s="133"/>
      <c r="H50" s="146">
        <v>12</v>
      </c>
      <c r="I50" s="147" t="s">
        <v>44</v>
      </c>
      <c r="J50" s="148">
        <v>18</v>
      </c>
      <c r="K50" s="154">
        <v>1</v>
      </c>
      <c r="L50" s="139">
        <v>3</v>
      </c>
      <c r="M50" s="138">
        <v>14</v>
      </c>
      <c r="N50" s="154">
        <v>73</v>
      </c>
      <c r="O50" s="140" t="s">
        <v>2</v>
      </c>
      <c r="P50" s="138">
        <v>143</v>
      </c>
      <c r="Q50" s="155">
        <v>5</v>
      </c>
      <c r="R50" s="142" t="s">
        <v>3</v>
      </c>
    </row>
    <row r="51" spans="1:18" ht="13.8" thickTop="1" x14ac:dyDescent="0.25">
      <c r="A51" s="133"/>
      <c r="B51" s="133"/>
      <c r="C51" s="133"/>
      <c r="D51" s="133"/>
      <c r="E51" s="133"/>
      <c r="F51" s="133"/>
      <c r="J51" s="156">
        <v>216</v>
      </c>
      <c r="K51" s="156">
        <v>81</v>
      </c>
      <c r="L51" s="156">
        <v>54</v>
      </c>
      <c r="M51" s="156">
        <v>81</v>
      </c>
      <c r="N51" s="156">
        <v>1296</v>
      </c>
      <c r="O51" s="156">
        <v>0</v>
      </c>
      <c r="P51" s="156">
        <v>1296</v>
      </c>
      <c r="Q51" s="157">
        <v>216</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v>0</v>
      </c>
      <c r="B54" s="96">
        <v>0</v>
      </c>
      <c r="C54" s="177">
        <v>0</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v>0</v>
      </c>
      <c r="B55" s="164">
        <v>0</v>
      </c>
      <c r="C55" s="175">
        <v>0</v>
      </c>
      <c r="D55" s="163">
        <v>0</v>
      </c>
      <c r="E55" s="164">
        <v>0</v>
      </c>
      <c r="F55" s="165">
        <v>0</v>
      </c>
      <c r="H55" s="108">
        <v>1</v>
      </c>
      <c r="I55" s="176" t="s">
        <v>90</v>
      </c>
      <c r="J55" s="110">
        <v>18</v>
      </c>
      <c r="K55" s="111">
        <v>17</v>
      </c>
      <c r="L55" s="111">
        <v>0</v>
      </c>
      <c r="M55" s="110">
        <v>1</v>
      </c>
      <c r="N55" s="111">
        <v>155</v>
      </c>
      <c r="O55" s="112" t="s">
        <v>2</v>
      </c>
      <c r="P55" s="110">
        <v>61</v>
      </c>
      <c r="Q55" s="113">
        <v>34</v>
      </c>
      <c r="R55" s="114" t="s">
        <v>3</v>
      </c>
    </row>
    <row r="56" spans="1:18" x14ac:dyDescent="0.25">
      <c r="A56" s="162">
        <v>0</v>
      </c>
      <c r="B56" s="131">
        <v>0</v>
      </c>
      <c r="C56" s="158">
        <v>0</v>
      </c>
      <c r="D56" s="167">
        <v>0</v>
      </c>
      <c r="E56" s="131">
        <v>0</v>
      </c>
      <c r="F56" s="168">
        <v>0</v>
      </c>
      <c r="H56" s="118">
        <v>2</v>
      </c>
      <c r="I56" s="134" t="s">
        <v>92</v>
      </c>
      <c r="J56" s="120">
        <v>18</v>
      </c>
      <c r="K56" s="121">
        <v>13</v>
      </c>
      <c r="L56" s="121">
        <v>2</v>
      </c>
      <c r="M56" s="120">
        <v>3</v>
      </c>
      <c r="N56" s="121">
        <v>138</v>
      </c>
      <c r="O56" s="121" t="s">
        <v>2</v>
      </c>
      <c r="P56" s="120">
        <v>78</v>
      </c>
      <c r="Q56" s="123">
        <v>28</v>
      </c>
      <c r="R56" s="124" t="s">
        <v>3</v>
      </c>
    </row>
    <row r="57" spans="1:18" x14ac:dyDescent="0.25">
      <c r="A57" s="162">
        <v>0</v>
      </c>
      <c r="B57" s="131">
        <v>0</v>
      </c>
      <c r="C57" s="158">
        <v>0</v>
      </c>
      <c r="D57" s="167">
        <v>0</v>
      </c>
      <c r="E57" s="131">
        <v>0</v>
      </c>
      <c r="F57" s="168">
        <v>0</v>
      </c>
      <c r="H57" s="118">
        <v>3</v>
      </c>
      <c r="I57" s="134" t="s">
        <v>27</v>
      </c>
      <c r="J57" s="120">
        <v>18</v>
      </c>
      <c r="K57" s="121">
        <v>12</v>
      </c>
      <c r="L57" s="121">
        <v>2</v>
      </c>
      <c r="M57" s="120">
        <v>4</v>
      </c>
      <c r="N57" s="121">
        <v>126</v>
      </c>
      <c r="O57" s="121" t="s">
        <v>2</v>
      </c>
      <c r="P57" s="120">
        <v>90</v>
      </c>
      <c r="Q57" s="123">
        <v>26</v>
      </c>
      <c r="R57" s="124" t="s">
        <v>3</v>
      </c>
    </row>
    <row r="58" spans="1:18" x14ac:dyDescent="0.25">
      <c r="A58" s="162">
        <v>0</v>
      </c>
      <c r="B58" s="131">
        <v>0</v>
      </c>
      <c r="C58" s="158">
        <v>0</v>
      </c>
      <c r="D58" s="167">
        <v>0</v>
      </c>
      <c r="E58" s="131">
        <v>0</v>
      </c>
      <c r="F58" s="168">
        <v>0</v>
      </c>
      <c r="H58" s="118">
        <v>4</v>
      </c>
      <c r="I58" s="134" t="s">
        <v>26</v>
      </c>
      <c r="J58" s="120">
        <v>18</v>
      </c>
      <c r="K58" s="121">
        <v>11</v>
      </c>
      <c r="L58" s="121">
        <v>3</v>
      </c>
      <c r="M58" s="120">
        <v>4</v>
      </c>
      <c r="N58" s="121">
        <v>121</v>
      </c>
      <c r="O58" s="121" t="s">
        <v>2</v>
      </c>
      <c r="P58" s="120">
        <v>95</v>
      </c>
      <c r="Q58" s="123">
        <v>25</v>
      </c>
      <c r="R58" s="124" t="s">
        <v>3</v>
      </c>
    </row>
    <row r="59" spans="1:18" x14ac:dyDescent="0.25">
      <c r="A59" s="103">
        <v>0</v>
      </c>
      <c r="B59" s="104">
        <v>0</v>
      </c>
      <c r="C59" s="186">
        <v>0</v>
      </c>
      <c r="D59" s="115">
        <v>0</v>
      </c>
      <c r="E59" s="104">
        <v>0</v>
      </c>
      <c r="F59" s="117">
        <v>0</v>
      </c>
      <c r="G59" s="99"/>
      <c r="H59" s="118">
        <v>5</v>
      </c>
      <c r="I59" s="158" t="s">
        <v>10</v>
      </c>
      <c r="J59" s="120">
        <v>18</v>
      </c>
      <c r="K59" s="121">
        <v>8</v>
      </c>
      <c r="L59" s="121">
        <v>4</v>
      </c>
      <c r="M59" s="120">
        <v>6</v>
      </c>
      <c r="N59" s="121">
        <v>117</v>
      </c>
      <c r="O59" s="121" t="s">
        <v>2</v>
      </c>
      <c r="P59" s="120">
        <v>99</v>
      </c>
      <c r="Q59" s="123">
        <v>20</v>
      </c>
      <c r="R59" s="124" t="s">
        <v>3</v>
      </c>
    </row>
    <row r="60" spans="1:18" ht="13.8" thickBot="1" x14ac:dyDescent="0.3">
      <c r="A60" s="182">
        <v>0</v>
      </c>
      <c r="B60" s="127">
        <v>0</v>
      </c>
      <c r="C60" s="183">
        <v>0</v>
      </c>
      <c r="D60" s="128">
        <v>0</v>
      </c>
      <c r="E60" s="127">
        <v>0</v>
      </c>
      <c r="F60" s="130">
        <v>0</v>
      </c>
      <c r="G60" s="188"/>
      <c r="H60" s="118">
        <v>6</v>
      </c>
      <c r="I60" s="134" t="s">
        <v>68</v>
      </c>
      <c r="J60" s="120">
        <v>18</v>
      </c>
      <c r="K60" s="121">
        <v>7</v>
      </c>
      <c r="L60" s="121">
        <v>4</v>
      </c>
      <c r="M60" s="120">
        <v>7</v>
      </c>
      <c r="N60" s="121">
        <v>109</v>
      </c>
      <c r="O60" s="121" t="s">
        <v>2</v>
      </c>
      <c r="P60" s="120">
        <v>107</v>
      </c>
      <c r="Q60" s="123">
        <v>18</v>
      </c>
      <c r="R60" s="124" t="s">
        <v>3</v>
      </c>
    </row>
    <row r="61" spans="1:18" ht="13.8" thickTop="1" x14ac:dyDescent="0.25">
      <c r="A61" s="179"/>
      <c r="B61" s="131"/>
      <c r="C61" s="131"/>
      <c r="D61" s="132"/>
      <c r="E61" s="131"/>
      <c r="F61" s="132"/>
      <c r="H61" s="118">
        <v>7</v>
      </c>
      <c r="I61" s="134" t="s">
        <v>7</v>
      </c>
      <c r="J61" s="120">
        <v>18</v>
      </c>
      <c r="K61" s="121">
        <v>8</v>
      </c>
      <c r="L61" s="121">
        <v>1</v>
      </c>
      <c r="M61" s="120">
        <v>9</v>
      </c>
      <c r="N61" s="121">
        <v>107</v>
      </c>
      <c r="O61" s="121" t="s">
        <v>2</v>
      </c>
      <c r="P61" s="120">
        <v>109</v>
      </c>
      <c r="Q61" s="123">
        <v>17</v>
      </c>
      <c r="R61" s="124" t="s">
        <v>3</v>
      </c>
    </row>
    <row r="62" spans="1:18" x14ac:dyDescent="0.25">
      <c r="A62" s="187"/>
      <c r="B62" s="133"/>
      <c r="C62" s="133"/>
      <c r="D62" s="133"/>
      <c r="E62" s="133"/>
      <c r="F62" s="133"/>
      <c r="H62" s="118">
        <v>8</v>
      </c>
      <c r="I62" s="158" t="s">
        <v>48</v>
      </c>
      <c r="J62" s="120">
        <v>18</v>
      </c>
      <c r="K62" s="121">
        <v>7</v>
      </c>
      <c r="L62" s="121">
        <v>2</v>
      </c>
      <c r="M62" s="120">
        <v>9</v>
      </c>
      <c r="N62" s="121">
        <v>108</v>
      </c>
      <c r="O62" s="121" t="s">
        <v>2</v>
      </c>
      <c r="P62" s="120">
        <v>108</v>
      </c>
      <c r="Q62" s="123">
        <v>16</v>
      </c>
      <c r="R62" s="124" t="s">
        <v>3</v>
      </c>
    </row>
    <row r="63" spans="1:18" x14ac:dyDescent="0.25">
      <c r="A63" s="133"/>
      <c r="B63" s="133"/>
      <c r="C63" s="133"/>
      <c r="D63" s="133"/>
      <c r="E63" s="133"/>
      <c r="F63" s="133"/>
      <c r="H63" s="118">
        <v>9</v>
      </c>
      <c r="I63" s="134" t="s">
        <v>49</v>
      </c>
      <c r="J63" s="120">
        <v>18</v>
      </c>
      <c r="K63" s="121">
        <v>4</v>
      </c>
      <c r="L63" s="121">
        <v>5</v>
      </c>
      <c r="M63" s="120">
        <v>9</v>
      </c>
      <c r="N63" s="121">
        <v>95</v>
      </c>
      <c r="O63" s="121" t="s">
        <v>2</v>
      </c>
      <c r="P63" s="120">
        <v>121</v>
      </c>
      <c r="Q63" s="123">
        <v>13</v>
      </c>
      <c r="R63" s="124" t="s">
        <v>3</v>
      </c>
    </row>
    <row r="64" spans="1:18" x14ac:dyDescent="0.25">
      <c r="A64" s="93"/>
      <c r="B64" s="133"/>
      <c r="C64" s="133"/>
      <c r="D64" s="133"/>
      <c r="E64" s="133"/>
      <c r="F64" s="133"/>
      <c r="H64" s="118">
        <v>10</v>
      </c>
      <c r="I64" s="134" t="s">
        <v>35</v>
      </c>
      <c r="J64" s="120">
        <v>18</v>
      </c>
      <c r="K64" s="121">
        <v>2</v>
      </c>
      <c r="L64" s="121">
        <v>5</v>
      </c>
      <c r="M64" s="120">
        <v>11</v>
      </c>
      <c r="N64" s="121">
        <v>90</v>
      </c>
      <c r="O64" s="121" t="s">
        <v>2</v>
      </c>
      <c r="P64" s="120">
        <v>126</v>
      </c>
      <c r="Q64" s="123">
        <v>9</v>
      </c>
      <c r="R64" s="124" t="s">
        <v>3</v>
      </c>
    </row>
    <row r="65" spans="1:23" x14ac:dyDescent="0.25">
      <c r="A65" s="133"/>
      <c r="B65" s="133"/>
      <c r="C65" s="133"/>
      <c r="D65" s="133"/>
      <c r="E65" s="133"/>
      <c r="F65" s="133"/>
      <c r="H65" s="118">
        <v>11</v>
      </c>
      <c r="I65" s="134" t="s">
        <v>91</v>
      </c>
      <c r="J65" s="120">
        <v>18</v>
      </c>
      <c r="K65" s="121">
        <v>1</v>
      </c>
      <c r="L65" s="121">
        <v>4</v>
      </c>
      <c r="M65" s="120">
        <v>13</v>
      </c>
      <c r="N65" s="121">
        <v>68</v>
      </c>
      <c r="O65" s="121" t="s">
        <v>2</v>
      </c>
      <c r="P65" s="120">
        <v>148</v>
      </c>
      <c r="Q65" s="123">
        <v>6</v>
      </c>
      <c r="R65" s="124" t="s">
        <v>3</v>
      </c>
    </row>
    <row r="66" spans="1:23" ht="13.8" thickBot="1" x14ac:dyDescent="0.3">
      <c r="A66" s="133"/>
      <c r="B66" s="133"/>
      <c r="C66" s="133"/>
      <c r="D66" s="133"/>
      <c r="E66" s="133"/>
      <c r="F66" s="133"/>
      <c r="H66" s="146">
        <v>12</v>
      </c>
      <c r="I66" s="149" t="s">
        <v>47</v>
      </c>
      <c r="J66" s="138">
        <v>18</v>
      </c>
      <c r="K66" s="139">
        <v>2</v>
      </c>
      <c r="L66" s="139">
        <v>0</v>
      </c>
      <c r="M66" s="138">
        <v>16</v>
      </c>
      <c r="N66" s="139">
        <v>62</v>
      </c>
      <c r="O66" s="139" t="s">
        <v>2</v>
      </c>
      <c r="P66" s="138">
        <v>154</v>
      </c>
      <c r="Q66" s="141">
        <v>4</v>
      </c>
      <c r="R66" s="142" t="s">
        <v>3</v>
      </c>
      <c r="V66" s="136"/>
    </row>
    <row r="67" spans="1:23" ht="13.8" thickTop="1" x14ac:dyDescent="0.25">
      <c r="A67" s="133"/>
      <c r="B67" s="133"/>
      <c r="C67" s="133"/>
      <c r="D67" s="133"/>
      <c r="E67" s="133"/>
      <c r="F67" s="133"/>
      <c r="J67" s="156">
        <v>216</v>
      </c>
      <c r="K67" s="156">
        <v>92</v>
      </c>
      <c r="L67" s="156">
        <v>32</v>
      </c>
      <c r="M67" s="156">
        <v>92</v>
      </c>
      <c r="N67" s="156">
        <v>1296</v>
      </c>
      <c r="O67" s="156">
        <v>0</v>
      </c>
      <c r="P67" s="156">
        <v>1296</v>
      </c>
      <c r="Q67" s="157">
        <v>216</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23</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42818</v>
      </c>
    </row>
    <row r="4" spans="1:29" ht="14.4" thickTop="1" thickBot="1" x14ac:dyDescent="0.3">
      <c r="A4" s="95" t="s">
        <v>56</v>
      </c>
      <c r="B4" s="96">
        <v>0</v>
      </c>
      <c r="C4" s="177" t="s">
        <v>118</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17</v>
      </c>
      <c r="B5" s="104" t="s">
        <v>2</v>
      </c>
      <c r="C5" s="104" t="s">
        <v>32</v>
      </c>
      <c r="D5" s="105">
        <v>6</v>
      </c>
      <c r="E5" s="106" t="s">
        <v>2</v>
      </c>
      <c r="F5" s="107">
        <v>6</v>
      </c>
      <c r="H5" s="108">
        <v>1</v>
      </c>
      <c r="I5" s="109" t="s">
        <v>19</v>
      </c>
      <c r="J5" s="110">
        <v>20</v>
      </c>
      <c r="K5" s="111">
        <v>17</v>
      </c>
      <c r="L5" s="111">
        <v>2</v>
      </c>
      <c r="M5" s="110">
        <v>1</v>
      </c>
      <c r="N5" s="111">
        <v>162</v>
      </c>
      <c r="O5" s="112" t="s">
        <v>2</v>
      </c>
      <c r="P5" s="110">
        <v>78</v>
      </c>
      <c r="Q5" s="113">
        <v>36</v>
      </c>
      <c r="R5" s="114" t="s">
        <v>3</v>
      </c>
    </row>
    <row r="6" spans="1:29" x14ac:dyDescent="0.25">
      <c r="A6" s="103" t="s">
        <v>18</v>
      </c>
      <c r="B6" s="104" t="s">
        <v>2</v>
      </c>
      <c r="C6" s="104" t="s">
        <v>14</v>
      </c>
      <c r="D6" s="115">
        <v>9</v>
      </c>
      <c r="E6" s="116" t="s">
        <v>2</v>
      </c>
      <c r="F6" s="117">
        <v>3</v>
      </c>
      <c r="H6" s="118">
        <v>2</v>
      </c>
      <c r="I6" s="119" t="s">
        <v>15</v>
      </c>
      <c r="J6" s="120">
        <v>21</v>
      </c>
      <c r="K6" s="121">
        <v>16</v>
      </c>
      <c r="L6" s="121">
        <v>2</v>
      </c>
      <c r="M6" s="120">
        <v>3</v>
      </c>
      <c r="N6" s="121">
        <v>172</v>
      </c>
      <c r="O6" s="122" t="s">
        <v>2</v>
      </c>
      <c r="P6" s="120">
        <v>80</v>
      </c>
      <c r="Q6" s="123">
        <v>34</v>
      </c>
      <c r="R6" s="124" t="s">
        <v>3</v>
      </c>
    </row>
    <row r="7" spans="1:29" x14ac:dyDescent="0.25">
      <c r="A7" s="103" t="s">
        <v>65</v>
      </c>
      <c r="B7" s="104" t="s">
        <v>2</v>
      </c>
      <c r="C7" s="104" t="s">
        <v>12</v>
      </c>
      <c r="D7" s="115">
        <v>2</v>
      </c>
      <c r="E7" s="116" t="s">
        <v>2</v>
      </c>
      <c r="F7" s="117">
        <v>10</v>
      </c>
      <c r="H7" s="118">
        <v>3</v>
      </c>
      <c r="I7" s="119" t="s">
        <v>12</v>
      </c>
      <c r="J7" s="120">
        <v>20</v>
      </c>
      <c r="K7" s="121">
        <v>14</v>
      </c>
      <c r="L7" s="121">
        <v>0</v>
      </c>
      <c r="M7" s="120">
        <v>6</v>
      </c>
      <c r="N7" s="121">
        <v>149</v>
      </c>
      <c r="O7" s="122" t="s">
        <v>2</v>
      </c>
      <c r="P7" s="120">
        <v>91</v>
      </c>
      <c r="Q7" s="123">
        <v>28</v>
      </c>
      <c r="R7" s="124" t="s">
        <v>3</v>
      </c>
    </row>
    <row r="8" spans="1:29" x14ac:dyDescent="0.25">
      <c r="A8" s="103" t="s">
        <v>20</v>
      </c>
      <c r="B8" s="104" t="s">
        <v>2</v>
      </c>
      <c r="C8" s="104" t="s">
        <v>31</v>
      </c>
      <c r="D8" s="115">
        <v>6</v>
      </c>
      <c r="E8" s="116" t="s">
        <v>2</v>
      </c>
      <c r="F8" s="117">
        <v>6</v>
      </c>
      <c r="H8" s="118">
        <v>4</v>
      </c>
      <c r="I8" s="125" t="s">
        <v>84</v>
      </c>
      <c r="J8" s="120">
        <v>20</v>
      </c>
      <c r="K8" s="121">
        <v>11</v>
      </c>
      <c r="L8" s="121">
        <v>2</v>
      </c>
      <c r="M8" s="120">
        <v>7</v>
      </c>
      <c r="N8" s="121">
        <v>130</v>
      </c>
      <c r="O8" s="122" t="s">
        <v>2</v>
      </c>
      <c r="P8" s="120">
        <v>110</v>
      </c>
      <c r="Q8" s="123">
        <v>24</v>
      </c>
      <c r="R8" s="124" t="s">
        <v>3</v>
      </c>
    </row>
    <row r="9" spans="1:29" x14ac:dyDescent="0.25">
      <c r="A9" s="103" t="s">
        <v>19</v>
      </c>
      <c r="B9" s="104" t="s">
        <v>2</v>
      </c>
      <c r="C9" s="104" t="s">
        <v>84</v>
      </c>
      <c r="D9" s="115">
        <v>6</v>
      </c>
      <c r="E9" s="116" t="s">
        <v>2</v>
      </c>
      <c r="F9" s="117">
        <v>6</v>
      </c>
      <c r="H9" s="118">
        <v>5</v>
      </c>
      <c r="I9" s="119" t="s">
        <v>32</v>
      </c>
      <c r="J9" s="120">
        <v>20</v>
      </c>
      <c r="K9" s="121">
        <v>10</v>
      </c>
      <c r="L9" s="121">
        <v>4</v>
      </c>
      <c r="M9" s="120">
        <v>6</v>
      </c>
      <c r="N9" s="121">
        <v>120</v>
      </c>
      <c r="O9" s="122" t="s">
        <v>2</v>
      </c>
      <c r="P9" s="120">
        <v>120</v>
      </c>
      <c r="Q9" s="123">
        <v>24</v>
      </c>
      <c r="R9" s="124" t="s">
        <v>3</v>
      </c>
    </row>
    <row r="10" spans="1:29" x14ac:dyDescent="0.25">
      <c r="A10" s="103" t="s">
        <v>15</v>
      </c>
      <c r="B10" s="104" t="s">
        <v>2</v>
      </c>
      <c r="C10" s="104" t="s">
        <v>38</v>
      </c>
      <c r="D10" s="115">
        <v>10</v>
      </c>
      <c r="E10" s="116" t="s">
        <v>2</v>
      </c>
      <c r="F10" s="117">
        <v>2</v>
      </c>
      <c r="H10" s="118">
        <v>6</v>
      </c>
      <c r="I10" s="119" t="s">
        <v>38</v>
      </c>
      <c r="J10" s="120">
        <v>20</v>
      </c>
      <c r="K10" s="121">
        <v>11</v>
      </c>
      <c r="L10" s="121">
        <v>1</v>
      </c>
      <c r="M10" s="120">
        <v>8</v>
      </c>
      <c r="N10" s="121">
        <v>133</v>
      </c>
      <c r="O10" s="122" t="s">
        <v>2</v>
      </c>
      <c r="P10" s="120">
        <v>107</v>
      </c>
      <c r="Q10" s="123">
        <v>23</v>
      </c>
      <c r="R10" s="124" t="s">
        <v>3</v>
      </c>
    </row>
    <row r="11" spans="1:29" ht="13.8" thickBot="1" x14ac:dyDescent="0.3">
      <c r="A11" s="126" t="s">
        <v>11</v>
      </c>
      <c r="B11" s="127" t="s">
        <v>2</v>
      </c>
      <c r="C11" s="127" t="s">
        <v>37</v>
      </c>
      <c r="D11" s="189"/>
      <c r="E11" s="190"/>
      <c r="F11" s="191"/>
      <c r="H11" s="118">
        <v>7</v>
      </c>
      <c r="I11" s="119" t="s">
        <v>18</v>
      </c>
      <c r="J11" s="120">
        <v>21</v>
      </c>
      <c r="K11" s="121">
        <v>10</v>
      </c>
      <c r="L11" s="121">
        <v>2</v>
      </c>
      <c r="M11" s="120">
        <v>9</v>
      </c>
      <c r="N11" s="121">
        <v>126</v>
      </c>
      <c r="O11" s="122" t="s">
        <v>2</v>
      </c>
      <c r="P11" s="120">
        <v>126</v>
      </c>
      <c r="Q11" s="123">
        <v>22</v>
      </c>
      <c r="R11" s="124" t="s">
        <v>3</v>
      </c>
    </row>
    <row r="12" spans="1:29" ht="13.8" thickTop="1" x14ac:dyDescent="0.25">
      <c r="A12" s="131"/>
      <c r="B12" s="131"/>
      <c r="C12" s="131"/>
      <c r="D12" s="132"/>
      <c r="E12" s="132"/>
      <c r="F12" s="132"/>
      <c r="H12" s="118">
        <v>8</v>
      </c>
      <c r="I12" s="119" t="s">
        <v>17</v>
      </c>
      <c r="J12" s="120">
        <v>21</v>
      </c>
      <c r="K12" s="121">
        <v>9</v>
      </c>
      <c r="L12" s="121">
        <v>2</v>
      </c>
      <c r="M12" s="120">
        <v>10</v>
      </c>
      <c r="N12" s="121">
        <v>121</v>
      </c>
      <c r="O12" s="122" t="s">
        <v>2</v>
      </c>
      <c r="P12" s="120">
        <v>131</v>
      </c>
      <c r="Q12" s="123">
        <v>20</v>
      </c>
      <c r="R12" s="124" t="s">
        <v>3</v>
      </c>
    </row>
    <row r="13" spans="1:29" x14ac:dyDescent="0.25">
      <c r="A13" s="133"/>
      <c r="B13" s="133"/>
      <c r="C13" s="133"/>
      <c r="D13" s="133"/>
      <c r="E13" s="133"/>
      <c r="F13" s="133"/>
      <c r="H13" s="118">
        <v>9</v>
      </c>
      <c r="I13" s="119" t="s">
        <v>11</v>
      </c>
      <c r="J13" s="120">
        <v>20</v>
      </c>
      <c r="K13" s="121">
        <v>7</v>
      </c>
      <c r="L13" s="121">
        <v>6</v>
      </c>
      <c r="M13" s="120">
        <v>7</v>
      </c>
      <c r="N13" s="121">
        <v>112</v>
      </c>
      <c r="O13" s="122" t="s">
        <v>2</v>
      </c>
      <c r="P13" s="120">
        <v>128</v>
      </c>
      <c r="Q13" s="123">
        <v>20</v>
      </c>
      <c r="R13" s="124" t="s">
        <v>3</v>
      </c>
    </row>
    <row r="14" spans="1:29" x14ac:dyDescent="0.25">
      <c r="A14" s="133"/>
      <c r="B14" s="133"/>
      <c r="C14" s="133"/>
      <c r="D14" s="133"/>
      <c r="E14" s="133"/>
      <c r="F14" s="133"/>
      <c r="H14" s="118">
        <v>10</v>
      </c>
      <c r="I14" s="125" t="s">
        <v>14</v>
      </c>
      <c r="J14" s="120">
        <v>20</v>
      </c>
      <c r="K14" s="121">
        <v>4</v>
      </c>
      <c r="L14" s="121">
        <v>3</v>
      </c>
      <c r="M14" s="120">
        <v>13</v>
      </c>
      <c r="N14" s="121">
        <v>96</v>
      </c>
      <c r="O14" s="122" t="s">
        <v>2</v>
      </c>
      <c r="P14" s="120">
        <v>144</v>
      </c>
      <c r="Q14" s="123">
        <v>11</v>
      </c>
      <c r="R14" s="124" t="s">
        <v>3</v>
      </c>
    </row>
    <row r="15" spans="1:29" x14ac:dyDescent="0.25">
      <c r="A15" s="133"/>
      <c r="B15" s="133"/>
      <c r="C15" s="133"/>
      <c r="D15" s="133"/>
      <c r="E15" s="133"/>
      <c r="F15" s="133"/>
      <c r="H15" s="118">
        <v>11</v>
      </c>
      <c r="I15" s="119" t="s">
        <v>20</v>
      </c>
      <c r="J15" s="120">
        <v>21</v>
      </c>
      <c r="K15" s="121">
        <v>2</v>
      </c>
      <c r="L15" s="121">
        <v>5</v>
      </c>
      <c r="M15" s="120">
        <v>14</v>
      </c>
      <c r="N15" s="121">
        <v>93</v>
      </c>
      <c r="O15" s="122" t="s">
        <v>2</v>
      </c>
      <c r="P15" s="120">
        <v>159</v>
      </c>
      <c r="Q15" s="123">
        <v>9</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31</v>
      </c>
      <c r="J16" s="120">
        <v>20</v>
      </c>
      <c r="K16" s="121">
        <v>2</v>
      </c>
      <c r="L16" s="121">
        <v>4</v>
      </c>
      <c r="M16" s="120">
        <v>14</v>
      </c>
      <c r="N16" s="121">
        <v>97</v>
      </c>
      <c r="O16" s="122" t="s">
        <v>2</v>
      </c>
      <c r="P16" s="120">
        <v>143</v>
      </c>
      <c r="Q16" s="123">
        <v>8</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20</v>
      </c>
      <c r="K17" s="139">
        <v>2</v>
      </c>
      <c r="L17" s="139">
        <v>1</v>
      </c>
      <c r="M17" s="138">
        <v>17</v>
      </c>
      <c r="N17" s="139">
        <v>73</v>
      </c>
      <c r="O17" s="140" t="s">
        <v>2</v>
      </c>
      <c r="P17" s="138">
        <v>167</v>
      </c>
      <c r="Q17" s="141">
        <v>5</v>
      </c>
      <c r="R17" s="142" t="s">
        <v>3</v>
      </c>
    </row>
    <row r="18" spans="1:18" ht="13.8" thickTop="1" x14ac:dyDescent="0.25">
      <c r="A18" s="133"/>
      <c r="B18" s="133"/>
      <c r="C18" s="133"/>
      <c r="D18" s="133"/>
      <c r="E18" s="133"/>
      <c r="F18" s="133"/>
      <c r="H18" s="122"/>
      <c r="I18" s="136"/>
      <c r="J18" s="121">
        <v>264</v>
      </c>
      <c r="K18" s="121">
        <v>115</v>
      </c>
      <c r="L18" s="121">
        <v>34</v>
      </c>
      <c r="M18" s="121">
        <v>115</v>
      </c>
      <c r="N18" s="121">
        <v>1584</v>
      </c>
      <c r="O18" s="121">
        <v>0</v>
      </c>
      <c r="P18" s="121">
        <v>1584</v>
      </c>
      <c r="Q18" s="123">
        <v>264</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118</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8</v>
      </c>
      <c r="B22" s="104" t="s">
        <v>2</v>
      </c>
      <c r="C22" s="104" t="s">
        <v>50</v>
      </c>
      <c r="D22" s="105">
        <v>4</v>
      </c>
      <c r="E22" s="106" t="s">
        <v>2</v>
      </c>
      <c r="F22" s="107">
        <v>8</v>
      </c>
      <c r="H22" s="108">
        <v>1</v>
      </c>
      <c r="I22" s="144" t="s">
        <v>16</v>
      </c>
      <c r="J22" s="110">
        <v>20</v>
      </c>
      <c r="K22" s="111">
        <v>17</v>
      </c>
      <c r="L22" s="111">
        <v>2</v>
      </c>
      <c r="M22" s="110">
        <v>1</v>
      </c>
      <c r="N22" s="111">
        <v>159</v>
      </c>
      <c r="O22" s="112" t="s">
        <v>2</v>
      </c>
      <c r="P22" s="110">
        <v>81</v>
      </c>
      <c r="Q22" s="113">
        <v>36</v>
      </c>
      <c r="R22" s="114" t="s">
        <v>3</v>
      </c>
    </row>
    <row r="23" spans="1:18" x14ac:dyDescent="0.25">
      <c r="A23" s="103" t="s">
        <v>87</v>
      </c>
      <c r="B23" s="104" t="s">
        <v>2</v>
      </c>
      <c r="C23" s="104" t="s">
        <v>42</v>
      </c>
      <c r="D23" s="115">
        <v>4</v>
      </c>
      <c r="E23" s="116" t="s">
        <v>2</v>
      </c>
      <c r="F23" s="117">
        <v>8</v>
      </c>
      <c r="H23" s="118">
        <v>2</v>
      </c>
      <c r="I23" s="144" t="s">
        <v>23</v>
      </c>
      <c r="J23" s="145">
        <v>21</v>
      </c>
      <c r="K23" s="121">
        <v>12</v>
      </c>
      <c r="L23" s="121">
        <v>3</v>
      </c>
      <c r="M23" s="120">
        <v>6</v>
      </c>
      <c r="N23" s="121">
        <v>145</v>
      </c>
      <c r="O23" s="122" t="s">
        <v>2</v>
      </c>
      <c r="P23" s="120">
        <v>107</v>
      </c>
      <c r="Q23" s="123">
        <v>27</v>
      </c>
      <c r="R23" s="124" t="s">
        <v>3</v>
      </c>
    </row>
    <row r="24" spans="1:18" x14ac:dyDescent="0.25">
      <c r="A24" s="103" t="s">
        <v>34</v>
      </c>
      <c r="B24" s="104" t="s">
        <v>2</v>
      </c>
      <c r="C24" s="104" t="s">
        <v>16</v>
      </c>
      <c r="D24" s="115">
        <v>4</v>
      </c>
      <c r="E24" s="116" t="s">
        <v>2</v>
      </c>
      <c r="F24" s="117">
        <v>8</v>
      </c>
      <c r="H24" s="118">
        <v>3</v>
      </c>
      <c r="I24" s="144" t="s">
        <v>30</v>
      </c>
      <c r="J24" s="145">
        <v>20</v>
      </c>
      <c r="K24" s="121">
        <v>11</v>
      </c>
      <c r="L24" s="121">
        <v>5</v>
      </c>
      <c r="M24" s="120">
        <v>4</v>
      </c>
      <c r="N24" s="121">
        <v>137</v>
      </c>
      <c r="O24" s="122" t="s">
        <v>2</v>
      </c>
      <c r="P24" s="120">
        <v>103</v>
      </c>
      <c r="Q24" s="123">
        <v>27</v>
      </c>
      <c r="R24" s="124" t="s">
        <v>3</v>
      </c>
    </row>
    <row r="25" spans="1:18" x14ac:dyDescent="0.25">
      <c r="A25" s="103" t="s">
        <v>85</v>
      </c>
      <c r="B25" s="104" t="s">
        <v>2</v>
      </c>
      <c r="C25" s="104" t="s">
        <v>33</v>
      </c>
      <c r="D25" s="115">
        <v>8</v>
      </c>
      <c r="E25" s="116" t="s">
        <v>2</v>
      </c>
      <c r="F25" s="117">
        <v>4</v>
      </c>
      <c r="H25" s="118">
        <v>4</v>
      </c>
      <c r="I25" s="144" t="s">
        <v>85</v>
      </c>
      <c r="J25" s="145">
        <v>20</v>
      </c>
      <c r="K25" s="121">
        <v>11</v>
      </c>
      <c r="L25" s="121">
        <v>5</v>
      </c>
      <c r="M25" s="120">
        <v>4</v>
      </c>
      <c r="N25" s="121">
        <v>134</v>
      </c>
      <c r="O25" s="122" t="s">
        <v>2</v>
      </c>
      <c r="P25" s="120">
        <v>106</v>
      </c>
      <c r="Q25" s="123">
        <v>27</v>
      </c>
      <c r="R25" s="124" t="s">
        <v>3</v>
      </c>
    </row>
    <row r="26" spans="1:18" x14ac:dyDescent="0.25">
      <c r="A26" s="103" t="s">
        <v>86</v>
      </c>
      <c r="B26" s="104" t="s">
        <v>2</v>
      </c>
      <c r="C26" s="104" t="s">
        <v>13</v>
      </c>
      <c r="D26" s="115">
        <v>3</v>
      </c>
      <c r="E26" s="116" t="s">
        <v>2</v>
      </c>
      <c r="F26" s="117">
        <v>9</v>
      </c>
      <c r="H26" s="118">
        <v>5</v>
      </c>
      <c r="I26" s="144" t="s">
        <v>13</v>
      </c>
      <c r="J26" s="145">
        <v>20</v>
      </c>
      <c r="K26" s="121">
        <v>10</v>
      </c>
      <c r="L26" s="121">
        <v>4</v>
      </c>
      <c r="M26" s="120">
        <v>6</v>
      </c>
      <c r="N26" s="121">
        <v>139</v>
      </c>
      <c r="O26" s="122" t="s">
        <v>2</v>
      </c>
      <c r="P26" s="120">
        <v>101</v>
      </c>
      <c r="Q26" s="123">
        <v>24</v>
      </c>
      <c r="R26" s="124" t="s">
        <v>3</v>
      </c>
    </row>
    <row r="27" spans="1:18" x14ac:dyDescent="0.25">
      <c r="A27" s="103" t="s">
        <v>30</v>
      </c>
      <c r="B27" s="104" t="s">
        <v>2</v>
      </c>
      <c r="C27" s="104" t="s">
        <v>23</v>
      </c>
      <c r="D27" s="115">
        <v>9</v>
      </c>
      <c r="E27" s="116" t="s">
        <v>2</v>
      </c>
      <c r="F27" s="117">
        <v>3</v>
      </c>
      <c r="H27" s="118">
        <v>6</v>
      </c>
      <c r="I27" s="144" t="s">
        <v>33</v>
      </c>
      <c r="J27" s="145">
        <v>21</v>
      </c>
      <c r="K27" s="121">
        <v>9</v>
      </c>
      <c r="L27" s="121">
        <v>3</v>
      </c>
      <c r="M27" s="120">
        <v>9</v>
      </c>
      <c r="N27" s="121">
        <v>128</v>
      </c>
      <c r="O27" s="122" t="s">
        <v>2</v>
      </c>
      <c r="P27" s="120">
        <v>124</v>
      </c>
      <c r="Q27" s="123">
        <v>21</v>
      </c>
      <c r="R27" s="124" t="s">
        <v>3</v>
      </c>
    </row>
    <row r="28" spans="1:18" ht="13.8" thickBot="1" x14ac:dyDescent="0.3">
      <c r="A28" s="126" t="s">
        <v>24</v>
      </c>
      <c r="B28" s="127" t="s">
        <v>2</v>
      </c>
      <c r="C28" s="127" t="s">
        <v>37</v>
      </c>
      <c r="D28" s="189"/>
      <c r="E28" s="190"/>
      <c r="F28" s="191"/>
      <c r="H28" s="118">
        <v>7</v>
      </c>
      <c r="I28" s="144" t="s">
        <v>42</v>
      </c>
      <c r="J28" s="145">
        <v>20</v>
      </c>
      <c r="K28" s="121">
        <v>9</v>
      </c>
      <c r="L28" s="121">
        <v>3</v>
      </c>
      <c r="M28" s="120">
        <v>8</v>
      </c>
      <c r="N28" s="121">
        <v>122</v>
      </c>
      <c r="O28" s="122" t="s">
        <v>2</v>
      </c>
      <c r="P28" s="120">
        <v>118</v>
      </c>
      <c r="Q28" s="123">
        <v>21</v>
      </c>
      <c r="R28" s="124" t="s">
        <v>3</v>
      </c>
    </row>
    <row r="29" spans="1:18" ht="13.8" thickTop="1" x14ac:dyDescent="0.25">
      <c r="A29" s="131"/>
      <c r="B29" s="131"/>
      <c r="C29" s="131"/>
      <c r="D29" s="132"/>
      <c r="E29" s="131"/>
      <c r="F29" s="132"/>
      <c r="H29" s="118">
        <v>8</v>
      </c>
      <c r="I29" s="144" t="s">
        <v>8</v>
      </c>
      <c r="J29" s="145">
        <v>21</v>
      </c>
      <c r="K29" s="121">
        <v>7</v>
      </c>
      <c r="L29" s="121">
        <v>7</v>
      </c>
      <c r="M29" s="120">
        <v>7</v>
      </c>
      <c r="N29" s="121">
        <v>129</v>
      </c>
      <c r="O29" s="122" t="s">
        <v>2</v>
      </c>
      <c r="P29" s="120">
        <v>123</v>
      </c>
      <c r="Q29" s="123">
        <v>21</v>
      </c>
      <c r="R29" s="124" t="s">
        <v>3</v>
      </c>
    </row>
    <row r="30" spans="1:18" x14ac:dyDescent="0.25">
      <c r="A30" s="133"/>
      <c r="B30" s="133"/>
      <c r="C30" s="133"/>
      <c r="D30" s="133"/>
      <c r="E30" s="133"/>
      <c r="F30" s="133"/>
      <c r="H30" s="118">
        <v>9</v>
      </c>
      <c r="I30" s="144" t="s">
        <v>24</v>
      </c>
      <c r="J30" s="145">
        <v>20</v>
      </c>
      <c r="K30" s="121">
        <v>7</v>
      </c>
      <c r="L30" s="121">
        <v>3</v>
      </c>
      <c r="M30" s="120">
        <v>10</v>
      </c>
      <c r="N30" s="121">
        <v>115</v>
      </c>
      <c r="O30" s="122" t="s">
        <v>2</v>
      </c>
      <c r="P30" s="120">
        <v>125</v>
      </c>
      <c r="Q30" s="123">
        <v>17</v>
      </c>
      <c r="R30" s="124" t="s">
        <v>3</v>
      </c>
    </row>
    <row r="31" spans="1:18" x14ac:dyDescent="0.25">
      <c r="A31" s="133"/>
      <c r="B31" s="133"/>
      <c r="C31" s="133"/>
      <c r="D31" s="133"/>
      <c r="E31" s="133"/>
      <c r="F31" s="133"/>
      <c r="H31" s="118">
        <v>10</v>
      </c>
      <c r="I31" s="144" t="s">
        <v>86</v>
      </c>
      <c r="J31" s="145">
        <v>21</v>
      </c>
      <c r="K31" s="121">
        <v>6</v>
      </c>
      <c r="L31" s="121">
        <v>5</v>
      </c>
      <c r="M31" s="120">
        <v>10</v>
      </c>
      <c r="N31" s="121">
        <v>118</v>
      </c>
      <c r="O31" s="122" t="s">
        <v>2</v>
      </c>
      <c r="P31" s="120">
        <v>134</v>
      </c>
      <c r="Q31" s="123">
        <v>17</v>
      </c>
      <c r="R31" s="124" t="s">
        <v>3</v>
      </c>
    </row>
    <row r="32" spans="1:18" x14ac:dyDescent="0.25">
      <c r="A32" s="133"/>
      <c r="B32" s="133"/>
      <c r="C32" s="133"/>
      <c r="D32" s="133"/>
      <c r="E32" s="133"/>
      <c r="F32" s="133"/>
      <c r="H32" s="118">
        <v>11</v>
      </c>
      <c r="I32" s="144" t="s">
        <v>50</v>
      </c>
      <c r="J32" s="145">
        <v>20</v>
      </c>
      <c r="K32" s="121">
        <v>6</v>
      </c>
      <c r="L32" s="121">
        <v>2</v>
      </c>
      <c r="M32" s="120">
        <v>12</v>
      </c>
      <c r="N32" s="121">
        <v>114</v>
      </c>
      <c r="O32" s="122" t="s">
        <v>2</v>
      </c>
      <c r="P32" s="120">
        <v>126</v>
      </c>
      <c r="Q32" s="123">
        <v>14</v>
      </c>
      <c r="R32" s="134" t="s">
        <v>3</v>
      </c>
    </row>
    <row r="33" spans="1:29" x14ac:dyDescent="0.25">
      <c r="A33" s="133"/>
      <c r="B33" s="133"/>
      <c r="C33" s="133"/>
      <c r="D33" s="133"/>
      <c r="E33" s="133"/>
      <c r="F33" s="133"/>
      <c r="H33" s="118">
        <v>12</v>
      </c>
      <c r="I33" s="144" t="s">
        <v>34</v>
      </c>
      <c r="J33" s="145">
        <v>20</v>
      </c>
      <c r="K33" s="121">
        <v>4</v>
      </c>
      <c r="L33" s="121">
        <v>3</v>
      </c>
      <c r="M33" s="120">
        <v>13</v>
      </c>
      <c r="N33" s="121">
        <v>98</v>
      </c>
      <c r="O33" s="122" t="s">
        <v>2</v>
      </c>
      <c r="P33" s="120">
        <v>142</v>
      </c>
      <c r="Q33" s="123">
        <v>11</v>
      </c>
      <c r="R33" s="134" t="s">
        <v>3</v>
      </c>
    </row>
    <row r="34" spans="1:29" ht="13.8" thickBot="1" x14ac:dyDescent="0.3">
      <c r="A34" s="133"/>
      <c r="B34" s="133"/>
      <c r="C34" s="133"/>
      <c r="D34" s="133"/>
      <c r="E34" s="133"/>
      <c r="F34" s="133"/>
      <c r="H34" s="146">
        <v>13</v>
      </c>
      <c r="I34" s="147" t="s">
        <v>87</v>
      </c>
      <c r="J34" s="148">
        <v>20</v>
      </c>
      <c r="K34" s="139">
        <v>0</v>
      </c>
      <c r="L34" s="139">
        <v>1</v>
      </c>
      <c r="M34" s="138">
        <v>19</v>
      </c>
      <c r="N34" s="139">
        <v>46</v>
      </c>
      <c r="O34" s="140" t="s">
        <v>2</v>
      </c>
      <c r="P34" s="138">
        <v>194</v>
      </c>
      <c r="Q34" s="141">
        <v>1</v>
      </c>
      <c r="R34" s="149" t="s">
        <v>3</v>
      </c>
    </row>
    <row r="35" spans="1:29" ht="13.8" thickTop="1" x14ac:dyDescent="0.25">
      <c r="A35" s="133"/>
      <c r="B35" s="133"/>
      <c r="C35" s="133"/>
      <c r="D35" s="133"/>
      <c r="E35" s="133"/>
      <c r="F35" s="133"/>
      <c r="H35" s="122"/>
      <c r="I35" s="136"/>
      <c r="J35" s="121">
        <v>264</v>
      </c>
      <c r="K35" s="121">
        <v>109</v>
      </c>
      <c r="L35" s="121">
        <v>46</v>
      </c>
      <c r="M35" s="121">
        <v>109</v>
      </c>
      <c r="N35" s="121">
        <v>1584</v>
      </c>
      <c r="O35" s="121">
        <v>0</v>
      </c>
      <c r="P35" s="121">
        <v>1584</v>
      </c>
      <c r="Q35" s="123">
        <v>264</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115</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36</v>
      </c>
      <c r="B39" s="131" t="s">
        <v>2</v>
      </c>
      <c r="C39" s="158" t="s">
        <v>89</v>
      </c>
      <c r="D39" s="163">
        <v>9</v>
      </c>
      <c r="E39" s="164" t="s">
        <v>2</v>
      </c>
      <c r="F39" s="165">
        <v>3</v>
      </c>
      <c r="H39" s="108">
        <v>1</v>
      </c>
      <c r="I39" s="166" t="s">
        <v>29</v>
      </c>
      <c r="J39" s="110">
        <v>19</v>
      </c>
      <c r="K39" s="111">
        <v>15</v>
      </c>
      <c r="L39" s="111">
        <v>2</v>
      </c>
      <c r="M39" s="110">
        <v>2</v>
      </c>
      <c r="N39" s="111">
        <v>144</v>
      </c>
      <c r="O39" s="112" t="s">
        <v>2</v>
      </c>
      <c r="P39" s="110">
        <v>84</v>
      </c>
      <c r="Q39" s="113">
        <v>32</v>
      </c>
      <c r="R39" s="114" t="s">
        <v>3</v>
      </c>
    </row>
    <row r="40" spans="1:29" x14ac:dyDescent="0.25">
      <c r="A40" s="162" t="s">
        <v>9</v>
      </c>
      <c r="B40" s="131" t="s">
        <v>2</v>
      </c>
      <c r="C40" s="158" t="s">
        <v>45</v>
      </c>
      <c r="D40" s="167">
        <v>9</v>
      </c>
      <c r="E40" s="131" t="s">
        <v>2</v>
      </c>
      <c r="F40" s="168">
        <v>3</v>
      </c>
      <c r="H40" s="118">
        <v>2</v>
      </c>
      <c r="I40" s="144" t="s">
        <v>9</v>
      </c>
      <c r="J40" s="145">
        <v>19</v>
      </c>
      <c r="K40" s="151">
        <v>14</v>
      </c>
      <c r="L40" s="121">
        <v>3</v>
      </c>
      <c r="M40" s="120">
        <v>2</v>
      </c>
      <c r="N40" s="151">
        <v>142</v>
      </c>
      <c r="O40" s="122" t="s">
        <v>2</v>
      </c>
      <c r="P40" s="120">
        <v>86</v>
      </c>
      <c r="Q40" s="152">
        <v>31</v>
      </c>
      <c r="R40" s="124" t="s">
        <v>3</v>
      </c>
    </row>
    <row r="41" spans="1:29" x14ac:dyDescent="0.25">
      <c r="A41" s="162" t="s">
        <v>21</v>
      </c>
      <c r="B41" s="131" t="s">
        <v>2</v>
      </c>
      <c r="C41" s="158" t="s">
        <v>22</v>
      </c>
      <c r="D41" s="167">
        <v>8</v>
      </c>
      <c r="E41" s="131" t="s">
        <v>2</v>
      </c>
      <c r="F41" s="168">
        <v>4</v>
      </c>
      <c r="H41" s="118">
        <v>3</v>
      </c>
      <c r="I41" s="144" t="s">
        <v>36</v>
      </c>
      <c r="J41" s="145">
        <v>19</v>
      </c>
      <c r="K41" s="151">
        <v>11</v>
      </c>
      <c r="L41" s="121">
        <v>5</v>
      </c>
      <c r="M41" s="120">
        <v>3</v>
      </c>
      <c r="N41" s="151">
        <v>134</v>
      </c>
      <c r="O41" s="122" t="s">
        <v>2</v>
      </c>
      <c r="P41" s="120">
        <v>94</v>
      </c>
      <c r="Q41" s="152">
        <v>27</v>
      </c>
      <c r="R41" s="124" t="s">
        <v>3</v>
      </c>
    </row>
    <row r="42" spans="1:29" x14ac:dyDescent="0.25">
      <c r="A42" s="162" t="s">
        <v>46</v>
      </c>
      <c r="B42" s="131" t="s">
        <v>2</v>
      </c>
      <c r="C42" s="158" t="s">
        <v>28</v>
      </c>
      <c r="D42" s="167">
        <v>7</v>
      </c>
      <c r="E42" s="131" t="s">
        <v>2</v>
      </c>
      <c r="F42" s="168">
        <v>5</v>
      </c>
      <c r="G42" s="131"/>
      <c r="H42" s="118">
        <v>4</v>
      </c>
      <c r="I42" s="153" t="s">
        <v>88</v>
      </c>
      <c r="J42" s="145">
        <v>19</v>
      </c>
      <c r="K42" s="151">
        <v>9</v>
      </c>
      <c r="L42" s="121">
        <v>5</v>
      </c>
      <c r="M42" s="120">
        <v>5</v>
      </c>
      <c r="N42" s="151">
        <v>124</v>
      </c>
      <c r="O42" s="122" t="s">
        <v>2</v>
      </c>
      <c r="P42" s="120">
        <v>104</v>
      </c>
      <c r="Q42" s="152">
        <v>23</v>
      </c>
      <c r="R42" s="124" t="s">
        <v>3</v>
      </c>
    </row>
    <row r="43" spans="1:29" x14ac:dyDescent="0.25">
      <c r="A43" s="162" t="s">
        <v>44</v>
      </c>
      <c r="B43" s="131" t="s">
        <v>2</v>
      </c>
      <c r="C43" s="158" t="s">
        <v>88</v>
      </c>
      <c r="D43" s="167">
        <v>2</v>
      </c>
      <c r="E43" s="131" t="s">
        <v>2</v>
      </c>
      <c r="F43" s="168">
        <v>10</v>
      </c>
      <c r="H43" s="118">
        <v>5</v>
      </c>
      <c r="I43" s="144" t="s">
        <v>22</v>
      </c>
      <c r="J43" s="145">
        <v>19</v>
      </c>
      <c r="K43" s="151">
        <v>10</v>
      </c>
      <c r="L43" s="121">
        <v>1</v>
      </c>
      <c r="M43" s="120">
        <v>8</v>
      </c>
      <c r="N43" s="151">
        <v>115</v>
      </c>
      <c r="O43" s="122" t="s">
        <v>2</v>
      </c>
      <c r="P43" s="120">
        <v>113</v>
      </c>
      <c r="Q43" s="152">
        <v>21</v>
      </c>
      <c r="R43" s="124" t="s">
        <v>3</v>
      </c>
    </row>
    <row r="44" spans="1:29" ht="13.8" thickBot="1" x14ac:dyDescent="0.3">
      <c r="A44" s="169" t="s">
        <v>29</v>
      </c>
      <c r="B44" s="170" t="s">
        <v>2</v>
      </c>
      <c r="C44" s="171" t="s">
        <v>63</v>
      </c>
      <c r="D44" s="172">
        <v>8</v>
      </c>
      <c r="E44" s="170" t="s">
        <v>2</v>
      </c>
      <c r="F44" s="173">
        <v>4</v>
      </c>
      <c r="H44" s="118">
        <v>6</v>
      </c>
      <c r="I44" s="153" t="s">
        <v>63</v>
      </c>
      <c r="J44" s="145">
        <v>19</v>
      </c>
      <c r="K44" s="151">
        <v>6</v>
      </c>
      <c r="L44" s="121">
        <v>7</v>
      </c>
      <c r="M44" s="120">
        <v>6</v>
      </c>
      <c r="N44" s="151">
        <v>116</v>
      </c>
      <c r="O44" s="122" t="s">
        <v>2</v>
      </c>
      <c r="P44" s="120">
        <v>112</v>
      </c>
      <c r="Q44" s="152">
        <v>19</v>
      </c>
      <c r="R44" s="124" t="s">
        <v>3</v>
      </c>
    </row>
    <row r="45" spans="1:29" ht="13.8" thickTop="1" x14ac:dyDescent="0.25">
      <c r="A45" s="131"/>
      <c r="B45" s="131"/>
      <c r="C45" s="131"/>
      <c r="D45" s="132"/>
      <c r="E45" s="131"/>
      <c r="F45" s="132"/>
      <c r="H45" s="118">
        <v>7</v>
      </c>
      <c r="I45" s="153" t="s">
        <v>21</v>
      </c>
      <c r="J45" s="145">
        <v>19</v>
      </c>
      <c r="K45" s="151">
        <v>5</v>
      </c>
      <c r="L45" s="121">
        <v>8</v>
      </c>
      <c r="M45" s="120">
        <v>6</v>
      </c>
      <c r="N45" s="151">
        <v>112</v>
      </c>
      <c r="O45" s="122" t="s">
        <v>2</v>
      </c>
      <c r="P45" s="120">
        <v>116</v>
      </c>
      <c r="Q45" s="152">
        <v>18</v>
      </c>
      <c r="R45" s="124" t="s">
        <v>3</v>
      </c>
    </row>
    <row r="46" spans="1:29" x14ac:dyDescent="0.25">
      <c r="A46" s="131"/>
      <c r="B46" s="131"/>
      <c r="C46" s="131"/>
      <c r="D46" s="132"/>
      <c r="E46" s="132"/>
      <c r="F46" s="132"/>
      <c r="H46" s="118">
        <v>8</v>
      </c>
      <c r="I46" s="144" t="s">
        <v>89</v>
      </c>
      <c r="J46" s="145">
        <v>19</v>
      </c>
      <c r="K46" s="151">
        <v>5</v>
      </c>
      <c r="L46" s="121">
        <v>5</v>
      </c>
      <c r="M46" s="120">
        <v>9</v>
      </c>
      <c r="N46" s="151">
        <v>102</v>
      </c>
      <c r="O46" s="122" t="s">
        <v>2</v>
      </c>
      <c r="P46" s="120">
        <v>126</v>
      </c>
      <c r="Q46" s="152">
        <v>15</v>
      </c>
      <c r="R46" s="124" t="s">
        <v>3</v>
      </c>
    </row>
    <row r="47" spans="1:29" x14ac:dyDescent="0.25">
      <c r="A47" s="133"/>
      <c r="B47" s="133"/>
      <c r="C47" s="133"/>
      <c r="D47" s="133"/>
      <c r="E47" s="133"/>
      <c r="F47" s="133"/>
      <c r="H47" s="118">
        <v>9</v>
      </c>
      <c r="I47" s="153" t="s">
        <v>46</v>
      </c>
      <c r="J47" s="145">
        <v>19</v>
      </c>
      <c r="K47" s="151">
        <v>5</v>
      </c>
      <c r="L47" s="121">
        <v>4</v>
      </c>
      <c r="M47" s="120">
        <v>10</v>
      </c>
      <c r="N47" s="151">
        <v>102</v>
      </c>
      <c r="O47" s="122" t="s">
        <v>2</v>
      </c>
      <c r="P47" s="120">
        <v>126</v>
      </c>
      <c r="Q47" s="152">
        <v>14</v>
      </c>
      <c r="R47" s="124" t="s">
        <v>3</v>
      </c>
    </row>
    <row r="48" spans="1:29" x14ac:dyDescent="0.25">
      <c r="A48" s="133"/>
      <c r="B48" s="133"/>
      <c r="C48" s="133"/>
      <c r="D48" s="133"/>
      <c r="E48" s="133"/>
      <c r="F48" s="133"/>
      <c r="H48" s="118">
        <v>10</v>
      </c>
      <c r="I48" s="144" t="s">
        <v>45</v>
      </c>
      <c r="J48" s="145">
        <v>19</v>
      </c>
      <c r="K48" s="151">
        <v>5</v>
      </c>
      <c r="L48" s="121">
        <v>4</v>
      </c>
      <c r="M48" s="120">
        <v>10</v>
      </c>
      <c r="N48" s="151">
        <v>100</v>
      </c>
      <c r="O48" s="122" t="s">
        <v>2</v>
      </c>
      <c r="P48" s="120">
        <v>128</v>
      </c>
      <c r="Q48" s="152">
        <v>14</v>
      </c>
      <c r="R48" s="124" t="s">
        <v>3</v>
      </c>
    </row>
    <row r="49" spans="1:18" x14ac:dyDescent="0.25">
      <c r="A49" s="133"/>
      <c r="B49" s="133"/>
      <c r="C49" s="133"/>
      <c r="D49" s="133"/>
      <c r="E49" s="133"/>
      <c r="F49" s="133"/>
      <c r="H49" s="118">
        <v>11</v>
      </c>
      <c r="I49" s="144" t="s">
        <v>28</v>
      </c>
      <c r="J49" s="145">
        <v>19</v>
      </c>
      <c r="K49" s="151">
        <v>1</v>
      </c>
      <c r="L49" s="121">
        <v>7</v>
      </c>
      <c r="M49" s="120">
        <v>11</v>
      </c>
      <c r="N49" s="151">
        <v>102</v>
      </c>
      <c r="O49" s="122" t="s">
        <v>2</v>
      </c>
      <c r="P49" s="120">
        <v>126</v>
      </c>
      <c r="Q49" s="152">
        <v>9</v>
      </c>
      <c r="R49" s="124" t="s">
        <v>3</v>
      </c>
    </row>
    <row r="50" spans="1:18" ht="13.8" thickBot="1" x14ac:dyDescent="0.3">
      <c r="A50" s="133"/>
      <c r="B50" s="133"/>
      <c r="C50" s="133"/>
      <c r="D50" s="133"/>
      <c r="E50" s="133"/>
      <c r="F50" s="133"/>
      <c r="H50" s="146">
        <v>12</v>
      </c>
      <c r="I50" s="147" t="s">
        <v>44</v>
      </c>
      <c r="J50" s="148">
        <v>19</v>
      </c>
      <c r="K50" s="154">
        <v>1</v>
      </c>
      <c r="L50" s="139">
        <v>3</v>
      </c>
      <c r="M50" s="138">
        <v>15</v>
      </c>
      <c r="N50" s="154">
        <v>75</v>
      </c>
      <c r="O50" s="140" t="s">
        <v>2</v>
      </c>
      <c r="P50" s="138">
        <v>153</v>
      </c>
      <c r="Q50" s="155">
        <v>5</v>
      </c>
      <c r="R50" s="142" t="s">
        <v>3</v>
      </c>
    </row>
    <row r="51" spans="1:18" ht="13.8" thickTop="1" x14ac:dyDescent="0.25">
      <c r="A51" s="133"/>
      <c r="B51" s="133"/>
      <c r="C51" s="133"/>
      <c r="D51" s="133"/>
      <c r="E51" s="133"/>
      <c r="F51" s="133"/>
      <c r="J51" s="156">
        <v>228</v>
      </c>
      <c r="K51" s="156">
        <v>87</v>
      </c>
      <c r="L51" s="156">
        <v>54</v>
      </c>
      <c r="M51" s="156">
        <v>87</v>
      </c>
      <c r="N51" s="156">
        <v>1368</v>
      </c>
      <c r="O51" s="156">
        <v>0</v>
      </c>
      <c r="P51" s="156">
        <v>1368</v>
      </c>
      <c r="Q51" s="157">
        <v>228</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115</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90</v>
      </c>
      <c r="B55" s="164" t="s">
        <v>2</v>
      </c>
      <c r="C55" s="175" t="s">
        <v>27</v>
      </c>
      <c r="D55" s="163">
        <v>8</v>
      </c>
      <c r="E55" s="164" t="s">
        <v>2</v>
      </c>
      <c r="F55" s="165">
        <v>4</v>
      </c>
      <c r="H55" s="108">
        <v>1</v>
      </c>
      <c r="I55" s="176" t="s">
        <v>90</v>
      </c>
      <c r="J55" s="110">
        <v>19</v>
      </c>
      <c r="K55" s="111">
        <v>18</v>
      </c>
      <c r="L55" s="111">
        <v>0</v>
      </c>
      <c r="M55" s="110">
        <v>1</v>
      </c>
      <c r="N55" s="111">
        <v>163</v>
      </c>
      <c r="O55" s="112" t="s">
        <v>2</v>
      </c>
      <c r="P55" s="110">
        <v>65</v>
      </c>
      <c r="Q55" s="113">
        <v>36</v>
      </c>
      <c r="R55" s="114" t="s">
        <v>3</v>
      </c>
    </row>
    <row r="56" spans="1:18" x14ac:dyDescent="0.25">
      <c r="A56" s="162" t="s">
        <v>7</v>
      </c>
      <c r="B56" s="131" t="s">
        <v>2</v>
      </c>
      <c r="C56" s="158" t="s">
        <v>68</v>
      </c>
      <c r="D56" s="167">
        <v>2</v>
      </c>
      <c r="E56" s="131" t="s">
        <v>2</v>
      </c>
      <c r="F56" s="168">
        <v>10</v>
      </c>
      <c r="H56" s="118">
        <v>2</v>
      </c>
      <c r="I56" s="134" t="s">
        <v>92</v>
      </c>
      <c r="J56" s="120">
        <v>19</v>
      </c>
      <c r="K56" s="121">
        <v>14</v>
      </c>
      <c r="L56" s="121">
        <v>2</v>
      </c>
      <c r="M56" s="120">
        <v>3</v>
      </c>
      <c r="N56" s="121">
        <v>145</v>
      </c>
      <c r="O56" s="121" t="s">
        <v>2</v>
      </c>
      <c r="P56" s="120">
        <v>83</v>
      </c>
      <c r="Q56" s="123">
        <v>30</v>
      </c>
      <c r="R56" s="124" t="s">
        <v>3</v>
      </c>
    </row>
    <row r="57" spans="1:18" x14ac:dyDescent="0.25">
      <c r="A57" s="162" t="s">
        <v>49</v>
      </c>
      <c r="B57" s="131" t="s">
        <v>2</v>
      </c>
      <c r="C57" s="158" t="s">
        <v>92</v>
      </c>
      <c r="D57" s="167">
        <v>5</v>
      </c>
      <c r="E57" s="131" t="s">
        <v>2</v>
      </c>
      <c r="F57" s="168">
        <v>7</v>
      </c>
      <c r="H57" s="118">
        <v>3</v>
      </c>
      <c r="I57" s="134" t="s">
        <v>27</v>
      </c>
      <c r="J57" s="120">
        <v>19</v>
      </c>
      <c r="K57" s="121">
        <v>12</v>
      </c>
      <c r="L57" s="121">
        <v>2</v>
      </c>
      <c r="M57" s="120">
        <v>5</v>
      </c>
      <c r="N57" s="121">
        <v>130</v>
      </c>
      <c r="O57" s="121" t="s">
        <v>2</v>
      </c>
      <c r="P57" s="120">
        <v>98</v>
      </c>
      <c r="Q57" s="123">
        <v>26</v>
      </c>
      <c r="R57" s="124" t="s">
        <v>3</v>
      </c>
    </row>
    <row r="58" spans="1:18" x14ac:dyDescent="0.25">
      <c r="A58" s="103" t="s">
        <v>48</v>
      </c>
      <c r="B58" s="104" t="s">
        <v>2</v>
      </c>
      <c r="C58" s="186" t="s">
        <v>26</v>
      </c>
      <c r="D58" s="115">
        <v>7</v>
      </c>
      <c r="E58" s="104" t="s">
        <v>2</v>
      </c>
      <c r="F58" s="117">
        <v>5</v>
      </c>
      <c r="G58" s="99"/>
      <c r="H58" s="118">
        <v>4</v>
      </c>
      <c r="I58" s="134" t="s">
        <v>26</v>
      </c>
      <c r="J58" s="120">
        <v>19</v>
      </c>
      <c r="K58" s="121">
        <v>11</v>
      </c>
      <c r="L58" s="121">
        <v>3</v>
      </c>
      <c r="M58" s="120">
        <v>5</v>
      </c>
      <c r="N58" s="121">
        <v>126</v>
      </c>
      <c r="O58" s="121" t="s">
        <v>2</v>
      </c>
      <c r="P58" s="120">
        <v>102</v>
      </c>
      <c r="Q58" s="123">
        <v>25</v>
      </c>
      <c r="R58" s="124" t="s">
        <v>3</v>
      </c>
    </row>
    <row r="59" spans="1:18" x14ac:dyDescent="0.25">
      <c r="A59" s="162" t="s">
        <v>10</v>
      </c>
      <c r="B59" s="131" t="s">
        <v>2</v>
      </c>
      <c r="C59" s="158" t="s">
        <v>47</v>
      </c>
      <c r="D59" s="167">
        <v>10</v>
      </c>
      <c r="E59" s="131" t="s">
        <v>2</v>
      </c>
      <c r="F59" s="168">
        <v>2</v>
      </c>
      <c r="H59" s="118">
        <v>5</v>
      </c>
      <c r="I59" s="158" t="s">
        <v>10</v>
      </c>
      <c r="J59" s="120">
        <v>19</v>
      </c>
      <c r="K59" s="121">
        <v>9</v>
      </c>
      <c r="L59" s="121">
        <v>4</v>
      </c>
      <c r="M59" s="120">
        <v>6</v>
      </c>
      <c r="N59" s="121">
        <v>127</v>
      </c>
      <c r="O59" s="121" t="s">
        <v>2</v>
      </c>
      <c r="P59" s="120">
        <v>101</v>
      </c>
      <c r="Q59" s="123">
        <v>22</v>
      </c>
      <c r="R59" s="124" t="s">
        <v>3</v>
      </c>
    </row>
    <row r="60" spans="1:18" ht="13.8" thickBot="1" x14ac:dyDescent="0.3">
      <c r="A60" s="169" t="s">
        <v>35</v>
      </c>
      <c r="B60" s="170" t="s">
        <v>2</v>
      </c>
      <c r="C60" s="171" t="s">
        <v>91</v>
      </c>
      <c r="D60" s="172">
        <v>3</v>
      </c>
      <c r="E60" s="170" t="s">
        <v>2</v>
      </c>
      <c r="F60" s="173">
        <v>9</v>
      </c>
      <c r="H60" s="118">
        <v>6</v>
      </c>
      <c r="I60" s="134" t="s">
        <v>68</v>
      </c>
      <c r="J60" s="120">
        <v>19</v>
      </c>
      <c r="K60" s="121">
        <v>8</v>
      </c>
      <c r="L60" s="121">
        <v>4</v>
      </c>
      <c r="M60" s="120">
        <v>7</v>
      </c>
      <c r="N60" s="121">
        <v>119</v>
      </c>
      <c r="O60" s="121" t="s">
        <v>2</v>
      </c>
      <c r="P60" s="120">
        <v>109</v>
      </c>
      <c r="Q60" s="123">
        <v>20</v>
      </c>
      <c r="R60" s="124" t="s">
        <v>3</v>
      </c>
    </row>
    <row r="61" spans="1:18" ht="13.8" thickTop="1" x14ac:dyDescent="0.25">
      <c r="A61" s="179"/>
      <c r="B61" s="131"/>
      <c r="C61" s="131"/>
      <c r="D61" s="132"/>
      <c r="E61" s="131"/>
      <c r="F61" s="132"/>
      <c r="H61" s="118">
        <v>7</v>
      </c>
      <c r="I61" s="134" t="s">
        <v>48</v>
      </c>
      <c r="J61" s="120">
        <v>19</v>
      </c>
      <c r="K61" s="121">
        <v>8</v>
      </c>
      <c r="L61" s="121">
        <v>2</v>
      </c>
      <c r="M61" s="120">
        <v>9</v>
      </c>
      <c r="N61" s="121">
        <v>115</v>
      </c>
      <c r="O61" s="121" t="s">
        <v>2</v>
      </c>
      <c r="P61" s="120">
        <v>113</v>
      </c>
      <c r="Q61" s="123">
        <v>18</v>
      </c>
      <c r="R61" s="124" t="s">
        <v>3</v>
      </c>
    </row>
    <row r="62" spans="1:18" x14ac:dyDescent="0.25">
      <c r="A62" s="133"/>
      <c r="B62" s="133"/>
      <c r="C62" s="133"/>
      <c r="D62" s="133"/>
      <c r="E62" s="133"/>
      <c r="F62" s="133"/>
      <c r="H62" s="118">
        <v>8</v>
      </c>
      <c r="I62" s="158" t="s">
        <v>7</v>
      </c>
      <c r="J62" s="120">
        <v>19</v>
      </c>
      <c r="K62" s="121">
        <v>8</v>
      </c>
      <c r="L62" s="121">
        <v>1</v>
      </c>
      <c r="M62" s="120">
        <v>10</v>
      </c>
      <c r="N62" s="121">
        <v>109</v>
      </c>
      <c r="O62" s="121" t="s">
        <v>2</v>
      </c>
      <c r="P62" s="120">
        <v>119</v>
      </c>
      <c r="Q62" s="123">
        <v>17</v>
      </c>
      <c r="R62" s="124" t="s">
        <v>3</v>
      </c>
    </row>
    <row r="63" spans="1:18" x14ac:dyDescent="0.25">
      <c r="A63" s="133"/>
      <c r="B63" s="133"/>
      <c r="C63" s="133"/>
      <c r="D63" s="133"/>
      <c r="E63" s="133"/>
      <c r="F63" s="133"/>
      <c r="H63" s="118">
        <v>9</v>
      </c>
      <c r="I63" s="134" t="s">
        <v>49</v>
      </c>
      <c r="J63" s="120">
        <v>19</v>
      </c>
      <c r="K63" s="121">
        <v>4</v>
      </c>
      <c r="L63" s="121">
        <v>5</v>
      </c>
      <c r="M63" s="120">
        <v>10</v>
      </c>
      <c r="N63" s="121">
        <v>100</v>
      </c>
      <c r="O63" s="121" t="s">
        <v>2</v>
      </c>
      <c r="P63" s="120">
        <v>128</v>
      </c>
      <c r="Q63" s="123">
        <v>13</v>
      </c>
      <c r="R63" s="124" t="s">
        <v>3</v>
      </c>
    </row>
    <row r="64" spans="1:18" x14ac:dyDescent="0.25">
      <c r="A64" s="93"/>
      <c r="B64" s="133"/>
      <c r="C64" s="133"/>
      <c r="D64" s="133"/>
      <c r="E64" s="133"/>
      <c r="F64" s="133"/>
      <c r="H64" s="118">
        <v>10</v>
      </c>
      <c r="I64" s="134" t="s">
        <v>35</v>
      </c>
      <c r="J64" s="120">
        <v>19</v>
      </c>
      <c r="K64" s="121">
        <v>2</v>
      </c>
      <c r="L64" s="121">
        <v>5</v>
      </c>
      <c r="M64" s="120">
        <v>12</v>
      </c>
      <c r="N64" s="121">
        <v>93</v>
      </c>
      <c r="O64" s="121" t="s">
        <v>2</v>
      </c>
      <c r="P64" s="120">
        <v>135</v>
      </c>
      <c r="Q64" s="123">
        <v>9</v>
      </c>
      <c r="R64" s="124" t="s">
        <v>3</v>
      </c>
    </row>
    <row r="65" spans="1:23" x14ac:dyDescent="0.25">
      <c r="A65" s="133"/>
      <c r="B65" s="133"/>
      <c r="C65" s="133"/>
      <c r="D65" s="133"/>
      <c r="E65" s="133"/>
      <c r="F65" s="133"/>
      <c r="H65" s="118">
        <v>11</v>
      </c>
      <c r="I65" s="134" t="s">
        <v>91</v>
      </c>
      <c r="J65" s="120">
        <v>19</v>
      </c>
      <c r="K65" s="121">
        <v>2</v>
      </c>
      <c r="L65" s="121">
        <v>4</v>
      </c>
      <c r="M65" s="120">
        <v>13</v>
      </c>
      <c r="N65" s="121">
        <v>77</v>
      </c>
      <c r="O65" s="121" t="s">
        <v>2</v>
      </c>
      <c r="P65" s="120">
        <v>151</v>
      </c>
      <c r="Q65" s="123">
        <v>8</v>
      </c>
      <c r="R65" s="124" t="s">
        <v>3</v>
      </c>
    </row>
    <row r="66" spans="1:23" ht="13.8" thickBot="1" x14ac:dyDescent="0.3">
      <c r="A66" s="133"/>
      <c r="B66" s="133"/>
      <c r="C66" s="133"/>
      <c r="D66" s="133"/>
      <c r="E66" s="133"/>
      <c r="F66" s="133"/>
      <c r="H66" s="146">
        <v>12</v>
      </c>
      <c r="I66" s="149" t="s">
        <v>47</v>
      </c>
      <c r="J66" s="138">
        <v>19</v>
      </c>
      <c r="K66" s="139">
        <v>2</v>
      </c>
      <c r="L66" s="139">
        <v>0</v>
      </c>
      <c r="M66" s="138">
        <v>17</v>
      </c>
      <c r="N66" s="139">
        <v>64</v>
      </c>
      <c r="O66" s="139" t="s">
        <v>2</v>
      </c>
      <c r="P66" s="138">
        <v>164</v>
      </c>
      <c r="Q66" s="141">
        <v>4</v>
      </c>
      <c r="R66" s="142" t="s">
        <v>3</v>
      </c>
      <c r="V66" s="136"/>
    </row>
    <row r="67" spans="1:23" ht="13.8" thickTop="1" x14ac:dyDescent="0.25">
      <c r="A67" s="133"/>
      <c r="B67" s="133"/>
      <c r="C67" s="133"/>
      <c r="D67" s="133"/>
      <c r="E67" s="133"/>
      <c r="F67" s="133"/>
      <c r="J67" s="156">
        <v>228</v>
      </c>
      <c r="K67" s="156">
        <v>98</v>
      </c>
      <c r="L67" s="156">
        <v>32</v>
      </c>
      <c r="M67" s="156">
        <v>98</v>
      </c>
      <c r="N67" s="156">
        <v>1368</v>
      </c>
      <c r="O67" s="156">
        <v>0</v>
      </c>
      <c r="P67" s="156">
        <v>1368</v>
      </c>
      <c r="Q67" s="157">
        <v>228</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169"/>
  <sheetViews>
    <sheetView topLeftCell="B46" workbookViewId="0">
      <selection activeCell="I66" sqref="I66"/>
    </sheetView>
  </sheetViews>
  <sheetFormatPr defaultColWidth="9.109375" defaultRowHeight="24" customHeight="1" x14ac:dyDescent="0.25"/>
  <cols>
    <col min="1" max="1" width="0.5546875" style="1" hidden="1" customWidth="1"/>
    <col min="2" max="2" width="5.6640625" style="1" customWidth="1"/>
    <col min="3" max="3" width="24.109375" style="1" customWidth="1"/>
    <col min="4" max="4" width="2" style="1" bestFit="1" customWidth="1"/>
    <col min="5" max="5" width="24.109375" style="1" customWidth="1"/>
    <col min="6" max="6" width="5.6640625" style="1" customWidth="1"/>
    <col min="7" max="7" width="5.88671875" style="1" customWidth="1"/>
    <col min="8" max="8" width="5.6640625" style="1" customWidth="1"/>
    <col min="9" max="9" width="24.109375" style="1" customWidth="1"/>
    <col min="10" max="10" width="2" style="1" bestFit="1" customWidth="1"/>
    <col min="11" max="11" width="24.109375" style="1" customWidth="1"/>
    <col min="12" max="12" width="5.6640625" style="1" customWidth="1"/>
    <col min="13" max="16384" width="9.109375" style="1"/>
  </cols>
  <sheetData>
    <row r="1" spans="2:12" ht="24" customHeight="1" x14ac:dyDescent="0.25">
      <c r="C1" s="271" t="s">
        <v>93</v>
      </c>
      <c r="D1" s="271"/>
      <c r="E1" s="271"/>
      <c r="F1" s="271"/>
      <c r="G1" s="271"/>
      <c r="H1" s="271"/>
      <c r="I1" s="271"/>
      <c r="J1" s="271"/>
      <c r="K1" s="271"/>
    </row>
    <row r="2" spans="2:12" ht="16.5" customHeight="1" x14ac:dyDescent="0.25"/>
    <row r="3" spans="2:12" ht="21" customHeight="1" x14ac:dyDescent="0.25">
      <c r="C3" s="2">
        <v>42615</v>
      </c>
      <c r="D3" s="2"/>
      <c r="E3" s="2">
        <v>42748</v>
      </c>
      <c r="F3" s="3"/>
      <c r="G3" s="3"/>
      <c r="H3" s="3"/>
      <c r="I3" s="2">
        <v>42622</v>
      </c>
      <c r="J3" s="2"/>
      <c r="K3" s="2">
        <v>42755</v>
      </c>
      <c r="L3" s="3"/>
    </row>
    <row r="4" spans="2:12" ht="21" customHeight="1" x14ac:dyDescent="0.25">
      <c r="B4" s="4"/>
      <c r="C4" s="79" t="s">
        <v>7</v>
      </c>
      <c r="D4" s="79" t="s">
        <v>2</v>
      </c>
      <c r="E4" s="79" t="s">
        <v>27</v>
      </c>
      <c r="F4" s="5"/>
      <c r="G4" s="3"/>
      <c r="H4" s="5"/>
      <c r="I4" s="79" t="s">
        <v>68</v>
      </c>
      <c r="J4" s="79" t="s">
        <v>2</v>
      </c>
      <c r="K4" s="79" t="s">
        <v>27</v>
      </c>
      <c r="L4" s="5"/>
    </row>
    <row r="5" spans="2:12" ht="21" customHeight="1" x14ac:dyDescent="0.25">
      <c r="B5" s="4"/>
      <c r="C5" s="79" t="s">
        <v>90</v>
      </c>
      <c r="D5" s="79" t="s">
        <v>2</v>
      </c>
      <c r="E5" s="79" t="s">
        <v>35</v>
      </c>
      <c r="F5" s="5"/>
      <c r="G5" s="3"/>
      <c r="H5" s="5"/>
      <c r="I5" s="79" t="s">
        <v>35</v>
      </c>
      <c r="J5" s="79" t="s">
        <v>2</v>
      </c>
      <c r="K5" s="79" t="s">
        <v>49</v>
      </c>
      <c r="L5" s="5"/>
    </row>
    <row r="6" spans="2:12" ht="21" customHeight="1" x14ac:dyDescent="0.25">
      <c r="B6" s="4"/>
      <c r="C6" s="79" t="s">
        <v>49</v>
      </c>
      <c r="D6" s="79" t="s">
        <v>2</v>
      </c>
      <c r="E6" s="79" t="s">
        <v>91</v>
      </c>
      <c r="F6" s="5"/>
      <c r="G6" s="3"/>
      <c r="H6" s="6"/>
      <c r="I6" s="79" t="s">
        <v>91</v>
      </c>
      <c r="J6" s="79" t="s">
        <v>2</v>
      </c>
      <c r="K6" s="79" t="s">
        <v>90</v>
      </c>
      <c r="L6" s="5"/>
    </row>
    <row r="7" spans="2:12" ht="21" customHeight="1" x14ac:dyDescent="0.25">
      <c r="B7" s="4"/>
      <c r="C7" s="79" t="s">
        <v>10</v>
      </c>
      <c r="D7" s="79" t="s">
        <v>2</v>
      </c>
      <c r="E7" s="79" t="s">
        <v>26</v>
      </c>
      <c r="F7" s="5"/>
      <c r="G7" s="3"/>
      <c r="H7" s="5"/>
      <c r="I7" s="79" t="s">
        <v>26</v>
      </c>
      <c r="J7" s="79" t="s">
        <v>2</v>
      </c>
      <c r="K7" s="79" t="s">
        <v>7</v>
      </c>
      <c r="L7" s="5"/>
    </row>
    <row r="8" spans="2:12" ht="21" customHeight="1" x14ac:dyDescent="0.25">
      <c r="B8" s="4"/>
      <c r="C8" s="79" t="s">
        <v>48</v>
      </c>
      <c r="D8" s="79" t="s">
        <v>2</v>
      </c>
      <c r="E8" s="79" t="s">
        <v>92</v>
      </c>
      <c r="F8" s="5"/>
      <c r="G8" s="3"/>
      <c r="H8" s="5"/>
      <c r="I8" s="79" t="s">
        <v>92</v>
      </c>
      <c r="J8" s="79" t="s">
        <v>2</v>
      </c>
      <c r="K8" s="79" t="s">
        <v>10</v>
      </c>
      <c r="L8" s="5"/>
    </row>
    <row r="9" spans="2:12" ht="21" customHeight="1" x14ac:dyDescent="0.25">
      <c r="B9" s="4"/>
      <c r="C9" s="79" t="s">
        <v>47</v>
      </c>
      <c r="D9" s="79" t="s">
        <v>2</v>
      </c>
      <c r="E9" s="79" t="s">
        <v>68</v>
      </c>
      <c r="F9" s="5"/>
      <c r="G9" s="3"/>
      <c r="H9" s="5"/>
      <c r="I9" s="79" t="s">
        <v>47</v>
      </c>
      <c r="J9" s="79" t="s">
        <v>2</v>
      </c>
      <c r="K9" s="79" t="s">
        <v>48</v>
      </c>
      <c r="L9" s="5"/>
    </row>
    <row r="10" spans="2:12" ht="21" customHeight="1" x14ac:dyDescent="0.25">
      <c r="B10" s="7"/>
      <c r="C10" s="8"/>
      <c r="D10" s="7"/>
      <c r="E10" s="8"/>
      <c r="F10" s="8"/>
      <c r="G10" s="3"/>
      <c r="H10" s="8"/>
      <c r="I10" s="8"/>
      <c r="J10" s="7"/>
      <c r="K10" s="8"/>
      <c r="L10" s="8"/>
    </row>
    <row r="11" spans="2:12" ht="21" customHeight="1" x14ac:dyDescent="0.25">
      <c r="B11" s="7"/>
      <c r="C11" s="8"/>
      <c r="D11" s="8"/>
      <c r="E11" s="8"/>
      <c r="F11" s="8"/>
      <c r="G11" s="3"/>
      <c r="H11" s="8"/>
      <c r="I11" s="8"/>
      <c r="J11" s="8"/>
      <c r="K11" s="8"/>
      <c r="L11" s="8"/>
    </row>
    <row r="12" spans="2:12" ht="21" customHeight="1" x14ac:dyDescent="0.25">
      <c r="C12" s="2">
        <v>42629</v>
      </c>
      <c r="D12" s="2"/>
      <c r="E12" s="2">
        <v>42762</v>
      </c>
      <c r="F12" s="3"/>
      <c r="G12" s="3"/>
      <c r="H12" s="3"/>
      <c r="I12" s="2">
        <v>42636</v>
      </c>
      <c r="J12" s="2"/>
      <c r="K12" s="2">
        <v>42769</v>
      </c>
      <c r="L12" s="3"/>
    </row>
    <row r="13" spans="2:12" ht="21" customHeight="1" x14ac:dyDescent="0.25">
      <c r="B13" s="4"/>
      <c r="C13" s="79" t="s">
        <v>90</v>
      </c>
      <c r="D13" s="79" t="s">
        <v>2</v>
      </c>
      <c r="E13" s="79" t="s">
        <v>92</v>
      </c>
      <c r="F13" s="5"/>
      <c r="G13" s="3"/>
      <c r="H13" s="5"/>
      <c r="I13" s="79" t="s">
        <v>35</v>
      </c>
      <c r="J13" s="79" t="s">
        <v>2</v>
      </c>
      <c r="K13" s="79" t="s">
        <v>27</v>
      </c>
      <c r="L13" s="5"/>
    </row>
    <row r="14" spans="2:12" ht="21" customHeight="1" x14ac:dyDescent="0.25">
      <c r="B14" s="4"/>
      <c r="C14" s="79" t="s">
        <v>68</v>
      </c>
      <c r="D14" s="79" t="s">
        <v>2</v>
      </c>
      <c r="E14" s="79" t="s">
        <v>26</v>
      </c>
      <c r="F14" s="5"/>
      <c r="G14" s="3"/>
      <c r="H14" s="5"/>
      <c r="I14" s="79" t="s">
        <v>26</v>
      </c>
      <c r="J14" s="79" t="s">
        <v>2</v>
      </c>
      <c r="K14" s="79" t="s">
        <v>90</v>
      </c>
      <c r="L14" s="5"/>
    </row>
    <row r="15" spans="2:12" ht="21" customHeight="1" x14ac:dyDescent="0.25">
      <c r="B15" s="4"/>
      <c r="C15" s="79" t="s">
        <v>49</v>
      </c>
      <c r="D15" s="79" t="s">
        <v>2</v>
      </c>
      <c r="E15" s="79" t="s">
        <v>47</v>
      </c>
      <c r="F15" s="5"/>
      <c r="G15" s="3"/>
      <c r="H15" s="5"/>
      <c r="I15" s="79" t="s">
        <v>10</v>
      </c>
      <c r="J15" s="79" t="s">
        <v>2</v>
      </c>
      <c r="K15" s="79" t="s">
        <v>68</v>
      </c>
      <c r="L15" s="5"/>
    </row>
    <row r="16" spans="2:12" ht="21" customHeight="1" x14ac:dyDescent="0.25">
      <c r="B16" s="4"/>
      <c r="C16" s="79" t="s">
        <v>48</v>
      </c>
      <c r="D16" s="79" t="s">
        <v>2</v>
      </c>
      <c r="E16" s="79" t="s">
        <v>35</v>
      </c>
      <c r="F16" s="5"/>
      <c r="G16" s="3"/>
      <c r="H16" s="6"/>
      <c r="I16" s="79" t="s">
        <v>92</v>
      </c>
      <c r="J16" s="79" t="s">
        <v>2</v>
      </c>
      <c r="K16" s="79" t="s">
        <v>7</v>
      </c>
      <c r="L16" s="5"/>
    </row>
    <row r="17" spans="2:12" ht="21" customHeight="1" x14ac:dyDescent="0.25">
      <c r="B17" s="4"/>
      <c r="C17" s="79" t="s">
        <v>27</v>
      </c>
      <c r="D17" s="79" t="s">
        <v>2</v>
      </c>
      <c r="E17" s="79" t="s">
        <v>91</v>
      </c>
      <c r="F17" s="5"/>
      <c r="G17" s="3"/>
      <c r="H17" s="5"/>
      <c r="I17" s="79" t="s">
        <v>48</v>
      </c>
      <c r="J17" s="79" t="s">
        <v>2</v>
      </c>
      <c r="K17" s="79" t="s">
        <v>49</v>
      </c>
      <c r="L17" s="5"/>
    </row>
    <row r="18" spans="2:12" ht="21" customHeight="1" x14ac:dyDescent="0.25">
      <c r="B18" s="4"/>
      <c r="C18" s="79" t="s">
        <v>7</v>
      </c>
      <c r="D18" s="79" t="s">
        <v>2</v>
      </c>
      <c r="E18" s="79" t="s">
        <v>10</v>
      </c>
      <c r="F18" s="5" t="s">
        <v>39</v>
      </c>
      <c r="G18" s="3"/>
      <c r="H18" s="5"/>
      <c r="I18" s="79" t="s">
        <v>47</v>
      </c>
      <c r="J18" s="79" t="s">
        <v>2</v>
      </c>
      <c r="K18" s="79" t="s">
        <v>91</v>
      </c>
      <c r="L18" s="5"/>
    </row>
    <row r="19" spans="2:12" ht="21" customHeight="1" x14ac:dyDescent="0.25">
      <c r="B19" s="7"/>
      <c r="C19" s="8"/>
      <c r="D19" s="7"/>
      <c r="E19" s="8"/>
      <c r="F19" s="8"/>
      <c r="G19" s="3"/>
      <c r="H19" s="8"/>
      <c r="I19" s="8"/>
      <c r="J19" s="7"/>
      <c r="K19" s="8"/>
      <c r="L19" s="8"/>
    </row>
    <row r="20" spans="2:12" ht="21" customHeight="1" x14ac:dyDescent="0.25">
      <c r="B20" s="7"/>
      <c r="C20" s="8"/>
      <c r="D20" s="8"/>
      <c r="E20" s="8"/>
      <c r="F20" s="8"/>
      <c r="G20" s="3"/>
      <c r="H20" s="8"/>
      <c r="I20" s="8"/>
      <c r="J20" s="8"/>
      <c r="K20" s="8"/>
      <c r="L20" s="8"/>
    </row>
    <row r="21" spans="2:12" ht="21" customHeight="1" x14ac:dyDescent="0.25">
      <c r="C21" s="2">
        <v>42643</v>
      </c>
      <c r="D21" s="2"/>
      <c r="E21" s="2">
        <v>42790</v>
      </c>
      <c r="F21" s="3"/>
      <c r="G21" s="3"/>
      <c r="H21" s="3"/>
      <c r="I21" s="2">
        <v>42664</v>
      </c>
      <c r="J21" s="2"/>
      <c r="K21" s="2">
        <v>42797</v>
      </c>
      <c r="L21" s="3"/>
    </row>
    <row r="22" spans="2:12" ht="21" customHeight="1" x14ac:dyDescent="0.25">
      <c r="B22" s="4"/>
      <c r="C22" s="79" t="s">
        <v>27</v>
      </c>
      <c r="D22" s="79" t="s">
        <v>2</v>
      </c>
      <c r="E22" s="79" t="s">
        <v>26</v>
      </c>
      <c r="F22" s="5"/>
      <c r="G22" s="3"/>
      <c r="H22" s="5"/>
      <c r="I22" s="79" t="s">
        <v>35</v>
      </c>
      <c r="J22" s="79" t="s">
        <v>2</v>
      </c>
      <c r="K22" s="79" t="s">
        <v>68</v>
      </c>
      <c r="L22" s="5"/>
    </row>
    <row r="23" spans="2:12" ht="21" customHeight="1" x14ac:dyDescent="0.25">
      <c r="B23" s="4"/>
      <c r="C23" s="79" t="s">
        <v>7</v>
      </c>
      <c r="D23" s="79" t="s">
        <v>2</v>
      </c>
      <c r="E23" s="79" t="s">
        <v>48</v>
      </c>
      <c r="F23" s="5"/>
      <c r="G23" s="3"/>
      <c r="H23" s="5"/>
      <c r="I23" s="79" t="s">
        <v>47</v>
      </c>
      <c r="J23" s="79" t="s">
        <v>2</v>
      </c>
      <c r="K23" s="79" t="s">
        <v>92</v>
      </c>
      <c r="L23" s="5"/>
    </row>
    <row r="24" spans="2:12" ht="21" customHeight="1" x14ac:dyDescent="0.25">
      <c r="B24" s="4"/>
      <c r="C24" s="79" t="s">
        <v>92</v>
      </c>
      <c r="D24" s="79" t="s">
        <v>2</v>
      </c>
      <c r="E24" s="79" t="s">
        <v>35</v>
      </c>
      <c r="F24" s="5"/>
      <c r="G24" s="3"/>
      <c r="H24" s="5"/>
      <c r="I24" s="79" t="s">
        <v>48</v>
      </c>
      <c r="J24" s="79" t="s">
        <v>2</v>
      </c>
      <c r="K24" s="79" t="s">
        <v>27</v>
      </c>
      <c r="L24" s="5"/>
    </row>
    <row r="25" spans="2:12" ht="21" customHeight="1" x14ac:dyDescent="0.25">
      <c r="B25" s="4"/>
      <c r="C25" s="79" t="s">
        <v>68</v>
      </c>
      <c r="D25" s="79" t="s">
        <v>2</v>
      </c>
      <c r="E25" s="79" t="s">
        <v>91</v>
      </c>
      <c r="F25" s="5"/>
      <c r="G25" s="3"/>
      <c r="H25" s="5"/>
      <c r="I25" s="79" t="s">
        <v>91</v>
      </c>
      <c r="J25" s="79" t="s">
        <v>2</v>
      </c>
      <c r="K25" s="79" t="s">
        <v>7</v>
      </c>
      <c r="L25" s="5"/>
    </row>
    <row r="26" spans="2:12" ht="21" customHeight="1" x14ac:dyDescent="0.25">
      <c r="B26" s="4"/>
      <c r="C26" s="79" t="s">
        <v>49</v>
      </c>
      <c r="D26" s="79" t="s">
        <v>2</v>
      </c>
      <c r="E26" s="79" t="s">
        <v>10</v>
      </c>
      <c r="F26" s="5"/>
      <c r="G26" s="3"/>
      <c r="H26" s="6"/>
      <c r="I26" s="79" t="s">
        <v>26</v>
      </c>
      <c r="J26" s="79" t="s">
        <v>2</v>
      </c>
      <c r="K26" s="79" t="s">
        <v>49</v>
      </c>
      <c r="L26" s="5"/>
    </row>
    <row r="27" spans="2:12" ht="21" customHeight="1" x14ac:dyDescent="0.25">
      <c r="B27" s="4"/>
      <c r="C27" s="79" t="s">
        <v>90</v>
      </c>
      <c r="D27" s="79" t="s">
        <v>2</v>
      </c>
      <c r="E27" s="79" t="s">
        <v>47</v>
      </c>
      <c r="F27" s="5"/>
      <c r="G27" s="3"/>
      <c r="H27" s="5"/>
      <c r="I27" s="79" t="s">
        <v>10</v>
      </c>
      <c r="J27" s="79" t="s">
        <v>2</v>
      </c>
      <c r="K27" s="79" t="s">
        <v>90</v>
      </c>
      <c r="L27" s="5"/>
    </row>
    <row r="28" spans="2:12" ht="21" customHeight="1" x14ac:dyDescent="0.25">
      <c r="B28" s="7"/>
      <c r="C28" s="8"/>
      <c r="D28" s="7"/>
      <c r="E28" s="8"/>
      <c r="F28" s="8"/>
      <c r="G28" s="3"/>
      <c r="H28" s="8"/>
      <c r="I28" s="8"/>
      <c r="J28" s="7"/>
      <c r="K28" s="8"/>
      <c r="L28" s="8"/>
    </row>
    <row r="29" spans="2:12" ht="21" customHeight="1" x14ac:dyDescent="0.25">
      <c r="B29" s="7"/>
      <c r="C29" s="8"/>
      <c r="D29" s="8"/>
      <c r="E29" s="8"/>
      <c r="F29" s="8"/>
      <c r="G29" s="3"/>
      <c r="H29" s="8"/>
      <c r="I29" s="8"/>
      <c r="J29" s="8"/>
      <c r="K29" s="8"/>
      <c r="L29" s="8"/>
    </row>
    <row r="30" spans="2:12" ht="21" customHeight="1" x14ac:dyDescent="0.25">
      <c r="C30" s="2">
        <v>42671</v>
      </c>
      <c r="D30" s="2"/>
      <c r="E30" s="2">
        <v>42804</v>
      </c>
      <c r="F30" s="3"/>
      <c r="G30" s="3"/>
      <c r="H30" s="3"/>
      <c r="I30" s="2">
        <v>42678</v>
      </c>
      <c r="J30" s="2"/>
      <c r="K30" s="2">
        <v>42467</v>
      </c>
      <c r="L30" s="3"/>
    </row>
    <row r="31" spans="2:12" ht="21" customHeight="1" x14ac:dyDescent="0.25">
      <c r="B31" s="4"/>
      <c r="C31" s="79" t="s">
        <v>49</v>
      </c>
      <c r="D31" s="79" t="s">
        <v>2</v>
      </c>
      <c r="E31" s="79" t="s">
        <v>68</v>
      </c>
      <c r="F31" s="5"/>
      <c r="G31" s="3"/>
      <c r="H31" s="5"/>
      <c r="I31" s="79" t="s">
        <v>35</v>
      </c>
      <c r="J31" s="79" t="s">
        <v>2</v>
      </c>
      <c r="K31" s="79" t="s">
        <v>26</v>
      </c>
      <c r="L31" s="5"/>
    </row>
    <row r="32" spans="2:12" ht="21" customHeight="1" x14ac:dyDescent="0.25">
      <c r="B32" s="4"/>
      <c r="C32" s="79" t="s">
        <v>48</v>
      </c>
      <c r="D32" s="79" t="s">
        <v>2</v>
      </c>
      <c r="E32" s="79" t="s">
        <v>90</v>
      </c>
      <c r="F32" s="5"/>
      <c r="G32" s="3"/>
      <c r="H32" s="5"/>
      <c r="I32" s="79"/>
      <c r="J32" s="79" t="s">
        <v>2</v>
      </c>
      <c r="K32" s="79"/>
      <c r="L32" s="5"/>
    </row>
    <row r="33" spans="2:12" ht="21" customHeight="1" x14ac:dyDescent="0.25">
      <c r="B33" s="4"/>
      <c r="C33" s="79" t="s">
        <v>27</v>
      </c>
      <c r="D33" s="79" t="s">
        <v>2</v>
      </c>
      <c r="E33" s="79" t="s">
        <v>47</v>
      </c>
      <c r="F33" s="5"/>
      <c r="G33" s="3"/>
      <c r="H33" s="5"/>
      <c r="I33" s="79"/>
      <c r="J33" s="79" t="s">
        <v>2</v>
      </c>
      <c r="K33" s="79"/>
      <c r="L33" s="5"/>
    </row>
    <row r="34" spans="2:12" ht="21" customHeight="1" x14ac:dyDescent="0.25">
      <c r="B34" s="4"/>
      <c r="C34" s="79" t="s">
        <v>7</v>
      </c>
      <c r="D34" s="79" t="s">
        <v>2</v>
      </c>
      <c r="E34" s="79" t="s">
        <v>35</v>
      </c>
      <c r="F34" s="5"/>
      <c r="G34" s="3"/>
      <c r="H34" s="5"/>
      <c r="I34" s="79"/>
      <c r="J34" s="79" t="s">
        <v>2</v>
      </c>
      <c r="K34" s="79"/>
      <c r="L34" s="5"/>
    </row>
    <row r="35" spans="2:12" ht="21" customHeight="1" x14ac:dyDescent="0.25">
      <c r="B35" s="4"/>
      <c r="C35" s="79" t="s">
        <v>10</v>
      </c>
      <c r="D35" s="79" t="s">
        <v>2</v>
      </c>
      <c r="E35" s="79" t="s">
        <v>91</v>
      </c>
      <c r="F35" s="5"/>
      <c r="G35" s="3"/>
      <c r="H35" s="5"/>
      <c r="I35" s="79"/>
      <c r="J35" s="79" t="s">
        <v>2</v>
      </c>
      <c r="K35" s="79"/>
      <c r="L35" s="5"/>
    </row>
    <row r="36" spans="2:12" ht="21" customHeight="1" x14ac:dyDescent="0.25">
      <c r="B36" s="4"/>
      <c r="C36" s="79" t="s">
        <v>92</v>
      </c>
      <c r="D36" s="79" t="s">
        <v>2</v>
      </c>
      <c r="E36" s="79" t="s">
        <v>26</v>
      </c>
      <c r="F36" s="5"/>
      <c r="G36" s="3"/>
      <c r="H36" s="5"/>
      <c r="I36" s="79"/>
      <c r="J36" s="79" t="s">
        <v>2</v>
      </c>
      <c r="K36" s="79"/>
      <c r="L36" s="5"/>
    </row>
    <row r="37" spans="2:12" ht="21" customHeight="1" x14ac:dyDescent="0.25">
      <c r="B37" s="7"/>
      <c r="C37" s="8"/>
      <c r="D37" s="7"/>
      <c r="E37" s="8"/>
      <c r="F37" s="8"/>
      <c r="G37" s="3"/>
      <c r="H37" s="8"/>
      <c r="I37" s="8"/>
      <c r="J37" s="7"/>
      <c r="K37" s="8"/>
      <c r="L37" s="8"/>
    </row>
    <row r="38" spans="2:12" ht="21" customHeight="1" x14ac:dyDescent="0.25">
      <c r="B38" s="7"/>
      <c r="C38" s="8"/>
      <c r="D38" s="8"/>
      <c r="E38" s="8"/>
      <c r="F38" s="8"/>
      <c r="G38" s="3"/>
      <c r="H38" s="8"/>
      <c r="I38" s="8"/>
      <c r="J38" s="8"/>
      <c r="K38" s="8"/>
      <c r="L38" s="8"/>
    </row>
    <row r="39" spans="2:12" ht="21" customHeight="1" x14ac:dyDescent="0.25">
      <c r="C39" s="2">
        <v>42699</v>
      </c>
      <c r="D39" s="2"/>
      <c r="E39" s="2">
        <v>42818</v>
      </c>
      <c r="F39" s="3"/>
      <c r="G39" s="3"/>
      <c r="H39" s="3"/>
      <c r="I39" s="2">
        <v>42706</v>
      </c>
      <c r="J39" s="2"/>
      <c r="K39" s="2">
        <v>42825</v>
      </c>
      <c r="L39" s="3"/>
    </row>
    <row r="40" spans="2:12" ht="21" customHeight="1" x14ac:dyDescent="0.25">
      <c r="B40" s="4"/>
      <c r="C40" s="79" t="s">
        <v>27</v>
      </c>
      <c r="D40" s="79" t="s">
        <v>2</v>
      </c>
      <c r="E40" s="79" t="s">
        <v>90</v>
      </c>
      <c r="F40" s="5"/>
      <c r="G40" s="3"/>
      <c r="H40" s="5"/>
      <c r="I40" s="79" t="s">
        <v>90</v>
      </c>
      <c r="J40" s="79" t="s">
        <v>2</v>
      </c>
      <c r="K40" s="79" t="s">
        <v>7</v>
      </c>
      <c r="L40" s="5"/>
    </row>
    <row r="41" spans="2:12" ht="21" customHeight="1" x14ac:dyDescent="0.25">
      <c r="B41" s="9"/>
      <c r="C41" s="79" t="s">
        <v>68</v>
      </c>
      <c r="D41" s="79" t="s">
        <v>2</v>
      </c>
      <c r="E41" s="79" t="s">
        <v>7</v>
      </c>
      <c r="F41" s="5"/>
      <c r="G41" s="3"/>
      <c r="H41" s="5"/>
      <c r="I41" s="79" t="s">
        <v>49</v>
      </c>
      <c r="J41" s="79" t="s">
        <v>2</v>
      </c>
      <c r="K41" s="79" t="s">
        <v>27</v>
      </c>
      <c r="L41" s="5"/>
    </row>
    <row r="42" spans="2:12" ht="21" customHeight="1" x14ac:dyDescent="0.25">
      <c r="B42" s="4"/>
      <c r="C42" s="79" t="s">
        <v>92</v>
      </c>
      <c r="D42" s="79" t="s">
        <v>2</v>
      </c>
      <c r="E42" s="79" t="s">
        <v>49</v>
      </c>
      <c r="F42" s="5"/>
      <c r="G42" s="3"/>
      <c r="H42" s="5"/>
      <c r="I42" s="79" t="s">
        <v>68</v>
      </c>
      <c r="J42" s="79" t="s">
        <v>2</v>
      </c>
      <c r="K42" s="79" t="s">
        <v>92</v>
      </c>
      <c r="L42" s="5"/>
    </row>
    <row r="43" spans="2:12" ht="21" customHeight="1" x14ac:dyDescent="0.25">
      <c r="B43" s="4"/>
      <c r="C43" s="79" t="s">
        <v>26</v>
      </c>
      <c r="D43" s="79" t="s">
        <v>2</v>
      </c>
      <c r="E43" s="79" t="s">
        <v>48</v>
      </c>
      <c r="F43" s="5"/>
      <c r="G43" s="3"/>
      <c r="H43" s="5"/>
      <c r="I43" s="79" t="s">
        <v>26</v>
      </c>
      <c r="J43" s="79" t="s">
        <v>2</v>
      </c>
      <c r="K43" s="79" t="s">
        <v>91</v>
      </c>
      <c r="L43" s="5"/>
    </row>
    <row r="44" spans="2:12" ht="21" customHeight="1" x14ac:dyDescent="0.25">
      <c r="B44" s="4"/>
      <c r="C44" s="79" t="s">
        <v>47</v>
      </c>
      <c r="D44" s="79" t="s">
        <v>2</v>
      </c>
      <c r="E44" s="79" t="s">
        <v>10</v>
      </c>
      <c r="F44" s="5"/>
      <c r="G44" s="3"/>
      <c r="H44" s="5"/>
      <c r="I44" s="79" t="s">
        <v>35</v>
      </c>
      <c r="J44" s="79" t="s">
        <v>2</v>
      </c>
      <c r="K44" s="79" t="s">
        <v>47</v>
      </c>
      <c r="L44" s="5"/>
    </row>
    <row r="45" spans="2:12" ht="21" customHeight="1" x14ac:dyDescent="0.25">
      <c r="B45" s="4"/>
      <c r="C45" s="79" t="s">
        <v>91</v>
      </c>
      <c r="D45" s="79" t="s">
        <v>2</v>
      </c>
      <c r="E45" s="79" t="s">
        <v>35</v>
      </c>
      <c r="F45" s="5"/>
      <c r="G45" s="3"/>
      <c r="H45" s="5"/>
      <c r="I45" s="79" t="s">
        <v>10</v>
      </c>
      <c r="J45" s="79" t="s">
        <v>2</v>
      </c>
      <c r="K45" s="79" t="s">
        <v>48</v>
      </c>
      <c r="L45" s="5"/>
    </row>
    <row r="46" spans="2:12" ht="21" customHeight="1" x14ac:dyDescent="0.25">
      <c r="B46" s="7"/>
      <c r="C46" s="8"/>
      <c r="D46" s="7"/>
      <c r="E46" s="8"/>
      <c r="F46" s="8"/>
      <c r="G46" s="3"/>
      <c r="H46" s="8"/>
      <c r="I46" s="8"/>
      <c r="J46" s="7"/>
      <c r="K46" s="8"/>
      <c r="L46" s="8"/>
    </row>
    <row r="47" spans="2:12" ht="21" customHeight="1" x14ac:dyDescent="0.25">
      <c r="B47" s="7"/>
      <c r="C47" s="8"/>
      <c r="D47" s="8"/>
      <c r="E47" s="8"/>
      <c r="F47" s="8"/>
      <c r="G47" s="3"/>
      <c r="H47" s="8"/>
      <c r="I47" s="8"/>
      <c r="J47" s="8"/>
      <c r="K47" s="8"/>
      <c r="L47" s="8"/>
    </row>
    <row r="48" spans="2:12" ht="21" customHeight="1" x14ac:dyDescent="0.25">
      <c r="C48" s="2">
        <v>42713</v>
      </c>
      <c r="D48" s="2"/>
      <c r="E48" s="2">
        <v>42832</v>
      </c>
      <c r="F48" s="3"/>
      <c r="G48" s="3"/>
      <c r="H48" s="3"/>
      <c r="I48" s="2">
        <v>42720</v>
      </c>
      <c r="J48" s="2"/>
      <c r="K48" s="2">
        <v>42839</v>
      </c>
      <c r="L48" s="3"/>
    </row>
    <row r="49" spans="2:12" ht="21" customHeight="1" x14ac:dyDescent="0.25">
      <c r="B49" s="4"/>
      <c r="C49" s="79" t="s">
        <v>90</v>
      </c>
      <c r="D49" s="79" t="s">
        <v>2</v>
      </c>
      <c r="E49" s="79" t="s">
        <v>49</v>
      </c>
      <c r="F49" s="5"/>
      <c r="G49" s="3"/>
      <c r="H49" s="14"/>
      <c r="I49" s="79" t="s">
        <v>35</v>
      </c>
      <c r="J49" s="79" t="s">
        <v>2</v>
      </c>
      <c r="K49" s="79" t="s">
        <v>10</v>
      </c>
      <c r="L49" s="8"/>
    </row>
    <row r="50" spans="2:12" ht="21" customHeight="1" x14ac:dyDescent="0.25">
      <c r="B50" s="4"/>
      <c r="C50" s="79" t="s">
        <v>47</v>
      </c>
      <c r="D50" s="79" t="s">
        <v>2</v>
      </c>
      <c r="E50" s="79" t="s">
        <v>7</v>
      </c>
      <c r="F50" s="5"/>
      <c r="G50" s="3"/>
      <c r="H50" s="8"/>
      <c r="I50" s="79" t="s">
        <v>91</v>
      </c>
      <c r="J50" s="79" t="s">
        <v>2</v>
      </c>
      <c r="K50" s="79" t="s">
        <v>48</v>
      </c>
      <c r="L50" s="8"/>
    </row>
    <row r="51" spans="2:12" ht="21" customHeight="1" x14ac:dyDescent="0.25">
      <c r="B51" s="4"/>
      <c r="C51" s="79" t="s">
        <v>27</v>
      </c>
      <c r="D51" s="79" t="s">
        <v>2</v>
      </c>
      <c r="E51" s="79" t="s">
        <v>10</v>
      </c>
      <c r="F51" s="5"/>
      <c r="G51" s="3"/>
      <c r="H51" s="8"/>
      <c r="I51" s="79" t="s">
        <v>49</v>
      </c>
      <c r="J51" s="79" t="s">
        <v>2</v>
      </c>
      <c r="K51" s="79" t="s">
        <v>7</v>
      </c>
      <c r="L51" s="8"/>
    </row>
    <row r="52" spans="2:12" ht="21" customHeight="1" x14ac:dyDescent="0.25">
      <c r="B52" s="4"/>
      <c r="C52" s="79" t="s">
        <v>91</v>
      </c>
      <c r="D52" s="79" t="s">
        <v>2</v>
      </c>
      <c r="E52" s="79" t="s">
        <v>92</v>
      </c>
      <c r="F52" s="5"/>
      <c r="G52" s="3"/>
      <c r="H52" s="8"/>
      <c r="I52" s="79" t="s">
        <v>68</v>
      </c>
      <c r="J52" s="79" t="s">
        <v>2</v>
      </c>
      <c r="K52" s="79" t="s">
        <v>90</v>
      </c>
      <c r="L52" s="8"/>
    </row>
    <row r="53" spans="2:12" ht="21" customHeight="1" x14ac:dyDescent="0.25">
      <c r="B53" s="4"/>
      <c r="C53" s="79" t="s">
        <v>48</v>
      </c>
      <c r="D53" s="79" t="s">
        <v>2</v>
      </c>
      <c r="E53" s="79" t="s">
        <v>68</v>
      </c>
      <c r="F53" s="5"/>
      <c r="G53" s="3"/>
      <c r="H53" s="8"/>
      <c r="I53" s="79" t="s">
        <v>92</v>
      </c>
      <c r="J53" s="79" t="s">
        <v>2</v>
      </c>
      <c r="K53" s="79" t="s">
        <v>27</v>
      </c>
      <c r="L53" s="8"/>
    </row>
    <row r="54" spans="2:12" ht="21" customHeight="1" x14ac:dyDescent="0.25">
      <c r="B54" s="4"/>
      <c r="C54" s="79" t="s">
        <v>35</v>
      </c>
      <c r="D54" s="79" t="s">
        <v>2</v>
      </c>
      <c r="E54" s="79" t="s">
        <v>26</v>
      </c>
      <c r="F54" s="5"/>
      <c r="G54" s="3"/>
      <c r="H54" s="8"/>
      <c r="I54" s="79" t="s">
        <v>26</v>
      </c>
      <c r="J54" s="79" t="s">
        <v>2</v>
      </c>
      <c r="K54" s="79" t="s">
        <v>47</v>
      </c>
      <c r="L54" s="8"/>
    </row>
    <row r="55" spans="2:12" ht="21" customHeight="1" x14ac:dyDescent="0.25">
      <c r="B55" s="3"/>
      <c r="D55" s="7"/>
      <c r="J55" s="7"/>
    </row>
    <row r="56" spans="2:12" ht="21" customHeight="1" x14ac:dyDescent="0.25">
      <c r="D56" s="8"/>
    </row>
    <row r="57" spans="2:12" ht="21" customHeight="1" x14ac:dyDescent="0.25">
      <c r="C57" s="2">
        <v>42727</v>
      </c>
      <c r="D57" s="2"/>
      <c r="E57" s="2">
        <v>42846</v>
      </c>
    </row>
    <row r="58" spans="2:12" ht="21" customHeight="1" x14ac:dyDescent="0.25">
      <c r="C58" s="79"/>
      <c r="D58" s="79"/>
      <c r="E58" s="79"/>
    </row>
    <row r="59" spans="2:12" ht="21" customHeight="1" x14ac:dyDescent="0.25">
      <c r="C59" s="79"/>
      <c r="D59" s="79"/>
      <c r="E59" s="79"/>
    </row>
    <row r="60" spans="2:12" ht="21" customHeight="1" x14ac:dyDescent="0.25">
      <c r="C60" s="79"/>
      <c r="D60" s="79"/>
      <c r="E60" s="79"/>
    </row>
    <row r="61" spans="2:12" ht="21" customHeight="1" x14ac:dyDescent="0.25">
      <c r="C61" s="79"/>
      <c r="D61" s="79"/>
      <c r="E61" s="79"/>
    </row>
    <row r="62" spans="2:12" ht="21" customHeight="1" x14ac:dyDescent="0.25">
      <c r="C62" s="79"/>
      <c r="D62" s="79"/>
      <c r="E62" s="79"/>
    </row>
    <row r="63" spans="2:12" ht="21" customHeight="1" x14ac:dyDescent="0.25">
      <c r="C63" s="79"/>
      <c r="D63" s="79"/>
      <c r="E63" s="79"/>
    </row>
    <row r="64" spans="2:12" ht="21" customHeight="1" x14ac:dyDescent="0.25"/>
    <row r="65" spans="3:3" ht="21" customHeight="1" x14ac:dyDescent="0.25"/>
    <row r="66" spans="3:3" ht="21" customHeight="1" x14ac:dyDescent="0.25">
      <c r="C66" s="84"/>
    </row>
    <row r="67" spans="3:3" ht="21" customHeight="1" x14ac:dyDescent="0.25">
      <c r="C67" s="84"/>
    </row>
    <row r="68" spans="3:3" ht="21" customHeight="1" x14ac:dyDescent="0.25">
      <c r="C68" s="84"/>
    </row>
    <row r="69" spans="3:3" ht="21" customHeight="1" x14ac:dyDescent="0.25">
      <c r="C69" s="84"/>
    </row>
    <row r="70" spans="3:3" ht="21" customHeight="1" x14ac:dyDescent="0.25">
      <c r="C70" s="84"/>
    </row>
    <row r="71" spans="3:3" ht="21" customHeight="1" x14ac:dyDescent="0.25">
      <c r="C71" s="84"/>
    </row>
    <row r="72" spans="3:3" ht="21" customHeight="1" x14ac:dyDescent="0.25">
      <c r="C72" s="84"/>
    </row>
    <row r="73" spans="3:3" ht="21" customHeight="1" x14ac:dyDescent="0.25">
      <c r="C73" s="84"/>
    </row>
    <row r="74" spans="3:3" ht="21" customHeight="1" x14ac:dyDescent="0.25">
      <c r="C74" s="84"/>
    </row>
    <row r="75" spans="3:3" ht="21" customHeight="1" x14ac:dyDescent="0.25">
      <c r="C75" s="84"/>
    </row>
    <row r="76" spans="3:3" ht="21" customHeight="1" x14ac:dyDescent="0.25">
      <c r="C76" s="84"/>
    </row>
    <row r="77" spans="3:3" ht="21" customHeight="1" x14ac:dyDescent="0.25">
      <c r="C77" s="84"/>
    </row>
    <row r="78" spans="3:3" ht="21" customHeight="1" x14ac:dyDescent="0.25">
      <c r="C78" s="84"/>
    </row>
    <row r="79" spans="3:3" ht="21" customHeight="1" x14ac:dyDescent="0.25">
      <c r="C79" s="84"/>
    </row>
    <row r="80" spans="3:3" ht="21" customHeight="1" x14ac:dyDescent="0.25">
      <c r="C80" s="84"/>
    </row>
    <row r="81" spans="3:10" ht="21" customHeight="1" x14ac:dyDescent="0.25">
      <c r="C81" s="84"/>
    </row>
    <row r="82" spans="3:10" ht="21" customHeight="1" x14ac:dyDescent="0.25">
      <c r="C82" s="84"/>
      <c r="D82" s="13"/>
      <c r="J82" s="13"/>
    </row>
    <row r="83" spans="3:10" ht="21" customHeight="1" x14ac:dyDescent="0.25">
      <c r="C83" s="84"/>
      <c r="D83" s="13"/>
      <c r="J83" s="13"/>
    </row>
    <row r="84" spans="3:10" ht="21" customHeight="1" x14ac:dyDescent="0.25">
      <c r="C84" s="84"/>
      <c r="D84" s="13"/>
      <c r="J84" s="13"/>
    </row>
    <row r="85" spans="3:10" ht="21" customHeight="1" x14ac:dyDescent="0.25">
      <c r="C85" s="84"/>
      <c r="D85" s="13"/>
      <c r="J85" s="13"/>
    </row>
    <row r="86" spans="3:10" ht="21" customHeight="1" x14ac:dyDescent="0.25">
      <c r="C86" s="84"/>
      <c r="D86" s="13"/>
      <c r="J86" s="13"/>
    </row>
    <row r="87" spans="3:10" ht="21" customHeight="1" x14ac:dyDescent="0.25">
      <c r="C87" s="84"/>
      <c r="D87" s="13"/>
      <c r="J87" s="13"/>
    </row>
    <row r="88" spans="3:10" ht="21" customHeight="1" x14ac:dyDescent="0.25">
      <c r="C88" s="84"/>
    </row>
    <row r="89" spans="3:10" ht="21" customHeight="1" x14ac:dyDescent="0.25">
      <c r="C89" s="84"/>
    </row>
    <row r="90" spans="3:10" ht="21" customHeight="1" x14ac:dyDescent="0.25">
      <c r="C90" s="84"/>
    </row>
    <row r="91" spans="3:10" ht="21" customHeight="1" x14ac:dyDescent="0.25">
      <c r="C91" s="84"/>
    </row>
    <row r="92" spans="3:10" ht="21" customHeight="1" x14ac:dyDescent="0.25"/>
    <row r="93" spans="3:10" ht="21" customHeight="1" x14ac:dyDescent="0.25"/>
    <row r="94" spans="3:10" ht="21" customHeight="1" x14ac:dyDescent="0.25"/>
    <row r="95" spans="3:10" ht="21" customHeight="1" x14ac:dyDescent="0.25"/>
    <row r="96" spans="3:10"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sheetData>
  <mergeCells count="1">
    <mergeCell ref="C1:K1"/>
  </mergeCells>
  <pageMargins left="0.7" right="0.7" top="0.75" bottom="0.75" header="0.3" footer="0.3"/>
  <pageSetup paperSize="9" scale="57"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24</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42825</v>
      </c>
    </row>
    <row r="4" spans="1:29" ht="14.4" thickTop="1" thickBot="1" x14ac:dyDescent="0.3">
      <c r="A4" s="95" t="s">
        <v>56</v>
      </c>
      <c r="B4" s="96">
        <v>0</v>
      </c>
      <c r="C4" s="177" t="s">
        <v>119</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32</v>
      </c>
      <c r="B5" s="104" t="s">
        <v>2</v>
      </c>
      <c r="C5" s="104" t="s">
        <v>19</v>
      </c>
      <c r="D5" s="105">
        <v>2</v>
      </c>
      <c r="E5" s="106" t="s">
        <v>2</v>
      </c>
      <c r="F5" s="107">
        <v>10</v>
      </c>
      <c r="H5" s="108">
        <v>1</v>
      </c>
      <c r="I5" s="109" t="s">
        <v>19</v>
      </c>
      <c r="J5" s="110">
        <v>21</v>
      </c>
      <c r="K5" s="111">
        <v>18</v>
      </c>
      <c r="L5" s="111">
        <v>2</v>
      </c>
      <c r="M5" s="110">
        <v>1</v>
      </c>
      <c r="N5" s="111">
        <v>172</v>
      </c>
      <c r="O5" s="112" t="s">
        <v>2</v>
      </c>
      <c r="P5" s="110">
        <v>80</v>
      </c>
      <c r="Q5" s="113">
        <v>38</v>
      </c>
      <c r="R5" s="114" t="s">
        <v>3</v>
      </c>
    </row>
    <row r="6" spans="1:29" x14ac:dyDescent="0.25">
      <c r="A6" s="103" t="s">
        <v>84</v>
      </c>
      <c r="B6" s="104" t="s">
        <v>2</v>
      </c>
      <c r="C6" s="104" t="s">
        <v>18</v>
      </c>
      <c r="D6" s="115">
        <v>8</v>
      </c>
      <c r="E6" s="116" t="s">
        <v>2</v>
      </c>
      <c r="F6" s="117">
        <v>4</v>
      </c>
      <c r="H6" s="118">
        <v>2</v>
      </c>
      <c r="I6" s="119" t="s">
        <v>15</v>
      </c>
      <c r="J6" s="120">
        <v>22</v>
      </c>
      <c r="K6" s="121">
        <v>16</v>
      </c>
      <c r="L6" s="121">
        <v>2</v>
      </c>
      <c r="M6" s="120">
        <v>4</v>
      </c>
      <c r="N6" s="121">
        <v>177</v>
      </c>
      <c r="O6" s="122" t="s">
        <v>2</v>
      </c>
      <c r="P6" s="120">
        <v>87</v>
      </c>
      <c r="Q6" s="123">
        <v>34</v>
      </c>
      <c r="R6" s="124" t="s">
        <v>3</v>
      </c>
    </row>
    <row r="7" spans="1:29" x14ac:dyDescent="0.25">
      <c r="A7" s="103" t="s">
        <v>12</v>
      </c>
      <c r="B7" s="104" t="s">
        <v>2</v>
      </c>
      <c r="C7" s="104" t="s">
        <v>15</v>
      </c>
      <c r="D7" s="115">
        <v>7</v>
      </c>
      <c r="E7" s="116" t="s">
        <v>2</v>
      </c>
      <c r="F7" s="117">
        <v>5</v>
      </c>
      <c r="H7" s="118">
        <v>3</v>
      </c>
      <c r="I7" s="119" t="s">
        <v>12</v>
      </c>
      <c r="J7" s="120">
        <v>21</v>
      </c>
      <c r="K7" s="121">
        <v>15</v>
      </c>
      <c r="L7" s="121">
        <v>0</v>
      </c>
      <c r="M7" s="120">
        <v>6</v>
      </c>
      <c r="N7" s="121">
        <v>156</v>
      </c>
      <c r="O7" s="122" t="s">
        <v>2</v>
      </c>
      <c r="P7" s="120">
        <v>96</v>
      </c>
      <c r="Q7" s="123">
        <v>30</v>
      </c>
      <c r="R7" s="124" t="s">
        <v>3</v>
      </c>
    </row>
    <row r="8" spans="1:29" x14ac:dyDescent="0.25">
      <c r="A8" s="103" t="s">
        <v>11</v>
      </c>
      <c r="B8" s="104" t="s">
        <v>2</v>
      </c>
      <c r="C8" s="104" t="s">
        <v>17</v>
      </c>
      <c r="D8" s="115">
        <v>8</v>
      </c>
      <c r="E8" s="116" t="s">
        <v>2</v>
      </c>
      <c r="F8" s="117">
        <v>4</v>
      </c>
      <c r="H8" s="118">
        <v>4</v>
      </c>
      <c r="I8" s="125" t="s">
        <v>84</v>
      </c>
      <c r="J8" s="120">
        <v>21</v>
      </c>
      <c r="K8" s="121">
        <v>12</v>
      </c>
      <c r="L8" s="121">
        <v>2</v>
      </c>
      <c r="M8" s="120">
        <v>7</v>
      </c>
      <c r="N8" s="121">
        <v>138</v>
      </c>
      <c r="O8" s="122" t="s">
        <v>2</v>
      </c>
      <c r="P8" s="120">
        <v>114</v>
      </c>
      <c r="Q8" s="123">
        <v>26</v>
      </c>
      <c r="R8" s="124" t="s">
        <v>3</v>
      </c>
    </row>
    <row r="9" spans="1:29" x14ac:dyDescent="0.25">
      <c r="A9" s="103" t="s">
        <v>31</v>
      </c>
      <c r="B9" s="104" t="s">
        <v>2</v>
      </c>
      <c r="C9" s="104" t="s">
        <v>65</v>
      </c>
      <c r="D9" s="115">
        <v>10</v>
      </c>
      <c r="E9" s="116" t="s">
        <v>2</v>
      </c>
      <c r="F9" s="117">
        <v>2</v>
      </c>
      <c r="H9" s="118">
        <v>5</v>
      </c>
      <c r="I9" s="119" t="s">
        <v>38</v>
      </c>
      <c r="J9" s="120">
        <v>21</v>
      </c>
      <c r="K9" s="121">
        <v>12</v>
      </c>
      <c r="L9" s="121">
        <v>1</v>
      </c>
      <c r="M9" s="120">
        <v>8</v>
      </c>
      <c r="N9" s="121">
        <v>143</v>
      </c>
      <c r="O9" s="122" t="s">
        <v>2</v>
      </c>
      <c r="P9" s="120">
        <v>109</v>
      </c>
      <c r="Q9" s="123">
        <v>25</v>
      </c>
      <c r="R9" s="124" t="s">
        <v>3</v>
      </c>
    </row>
    <row r="10" spans="1:29" x14ac:dyDescent="0.25">
      <c r="A10" s="103" t="s">
        <v>14</v>
      </c>
      <c r="B10" s="104" t="s">
        <v>2</v>
      </c>
      <c r="C10" s="104" t="s">
        <v>38</v>
      </c>
      <c r="D10" s="115">
        <v>2</v>
      </c>
      <c r="E10" s="116" t="s">
        <v>2</v>
      </c>
      <c r="F10" s="117">
        <v>10</v>
      </c>
      <c r="H10" s="118">
        <v>6</v>
      </c>
      <c r="I10" s="119" t="s">
        <v>32</v>
      </c>
      <c r="J10" s="120">
        <v>21</v>
      </c>
      <c r="K10" s="121">
        <v>10</v>
      </c>
      <c r="L10" s="121">
        <v>4</v>
      </c>
      <c r="M10" s="120">
        <v>7</v>
      </c>
      <c r="N10" s="121">
        <v>122</v>
      </c>
      <c r="O10" s="122" t="s">
        <v>2</v>
      </c>
      <c r="P10" s="120">
        <v>130</v>
      </c>
      <c r="Q10" s="123">
        <v>24</v>
      </c>
      <c r="R10" s="124" t="s">
        <v>3</v>
      </c>
    </row>
    <row r="11" spans="1:29" ht="13.8" thickBot="1" x14ac:dyDescent="0.3">
      <c r="A11" s="126" t="s">
        <v>20</v>
      </c>
      <c r="B11" s="127" t="s">
        <v>2</v>
      </c>
      <c r="C11" s="127" t="s">
        <v>37</v>
      </c>
      <c r="D11" s="189"/>
      <c r="E11" s="190"/>
      <c r="F11" s="191"/>
      <c r="H11" s="118">
        <v>7</v>
      </c>
      <c r="I11" s="119" t="s">
        <v>18</v>
      </c>
      <c r="J11" s="120">
        <v>22</v>
      </c>
      <c r="K11" s="121">
        <v>10</v>
      </c>
      <c r="L11" s="121">
        <v>2</v>
      </c>
      <c r="M11" s="120">
        <v>10</v>
      </c>
      <c r="N11" s="121">
        <v>130</v>
      </c>
      <c r="O11" s="122" t="s">
        <v>2</v>
      </c>
      <c r="P11" s="120">
        <v>134</v>
      </c>
      <c r="Q11" s="123">
        <v>22</v>
      </c>
      <c r="R11" s="124" t="s">
        <v>3</v>
      </c>
    </row>
    <row r="12" spans="1:29" ht="13.8" thickTop="1" x14ac:dyDescent="0.25">
      <c r="A12" s="179"/>
      <c r="B12" s="131"/>
      <c r="C12" s="131"/>
      <c r="D12" s="132"/>
      <c r="E12" s="132"/>
      <c r="F12" s="132"/>
      <c r="H12" s="118">
        <v>8</v>
      </c>
      <c r="I12" s="119" t="s">
        <v>11</v>
      </c>
      <c r="J12" s="120">
        <v>21</v>
      </c>
      <c r="K12" s="121">
        <v>8</v>
      </c>
      <c r="L12" s="121">
        <v>6</v>
      </c>
      <c r="M12" s="120">
        <v>7</v>
      </c>
      <c r="N12" s="121">
        <v>120</v>
      </c>
      <c r="O12" s="122" t="s">
        <v>2</v>
      </c>
      <c r="P12" s="120">
        <v>132</v>
      </c>
      <c r="Q12" s="123">
        <v>22</v>
      </c>
      <c r="R12" s="124" t="s">
        <v>3</v>
      </c>
    </row>
    <row r="13" spans="1:29" x14ac:dyDescent="0.25">
      <c r="A13" s="133"/>
      <c r="B13" s="133"/>
      <c r="C13" s="133"/>
      <c r="D13" s="133"/>
      <c r="E13" s="133"/>
      <c r="F13" s="133"/>
      <c r="H13" s="118">
        <v>9</v>
      </c>
      <c r="I13" s="119" t="s">
        <v>17</v>
      </c>
      <c r="J13" s="120">
        <v>22</v>
      </c>
      <c r="K13" s="121">
        <v>9</v>
      </c>
      <c r="L13" s="121">
        <v>2</v>
      </c>
      <c r="M13" s="120">
        <v>11</v>
      </c>
      <c r="N13" s="121">
        <v>125</v>
      </c>
      <c r="O13" s="122" t="s">
        <v>2</v>
      </c>
      <c r="P13" s="120">
        <v>139</v>
      </c>
      <c r="Q13" s="123">
        <v>20</v>
      </c>
      <c r="R13" s="124" t="s">
        <v>3</v>
      </c>
    </row>
    <row r="14" spans="1:29" x14ac:dyDescent="0.25">
      <c r="A14" s="133"/>
      <c r="B14" s="133"/>
      <c r="C14" s="133"/>
      <c r="D14" s="133"/>
      <c r="E14" s="133"/>
      <c r="F14" s="133"/>
      <c r="H14" s="118">
        <v>10</v>
      </c>
      <c r="I14" s="125" t="s">
        <v>14</v>
      </c>
      <c r="J14" s="120">
        <v>21</v>
      </c>
      <c r="K14" s="121">
        <v>4</v>
      </c>
      <c r="L14" s="121">
        <v>3</v>
      </c>
      <c r="M14" s="120">
        <v>14</v>
      </c>
      <c r="N14" s="121">
        <v>98</v>
      </c>
      <c r="O14" s="122" t="s">
        <v>2</v>
      </c>
      <c r="P14" s="120">
        <v>154</v>
      </c>
      <c r="Q14" s="123">
        <v>11</v>
      </c>
      <c r="R14" s="124" t="s">
        <v>3</v>
      </c>
    </row>
    <row r="15" spans="1:29" x14ac:dyDescent="0.25">
      <c r="A15" s="133"/>
      <c r="B15" s="133"/>
      <c r="C15" s="133"/>
      <c r="D15" s="133"/>
      <c r="E15" s="133"/>
      <c r="F15" s="133"/>
      <c r="H15" s="118">
        <v>11</v>
      </c>
      <c r="I15" s="119" t="s">
        <v>31</v>
      </c>
      <c r="J15" s="120">
        <v>21</v>
      </c>
      <c r="K15" s="121">
        <v>3</v>
      </c>
      <c r="L15" s="121">
        <v>4</v>
      </c>
      <c r="M15" s="120">
        <v>14</v>
      </c>
      <c r="N15" s="121">
        <v>107</v>
      </c>
      <c r="O15" s="122" t="s">
        <v>2</v>
      </c>
      <c r="P15" s="120">
        <v>145</v>
      </c>
      <c r="Q15" s="123">
        <v>10</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20</v>
      </c>
      <c r="J16" s="120">
        <v>21</v>
      </c>
      <c r="K16" s="121">
        <v>2</v>
      </c>
      <c r="L16" s="121">
        <v>5</v>
      </c>
      <c r="M16" s="120">
        <v>14</v>
      </c>
      <c r="N16" s="121">
        <v>93</v>
      </c>
      <c r="O16" s="122" t="s">
        <v>2</v>
      </c>
      <c r="P16" s="120">
        <v>159</v>
      </c>
      <c r="Q16" s="123">
        <v>9</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21</v>
      </c>
      <c r="K17" s="139">
        <v>2</v>
      </c>
      <c r="L17" s="139">
        <v>1</v>
      </c>
      <c r="M17" s="138">
        <v>18</v>
      </c>
      <c r="N17" s="139">
        <v>75</v>
      </c>
      <c r="O17" s="140" t="s">
        <v>2</v>
      </c>
      <c r="P17" s="138">
        <v>177</v>
      </c>
      <c r="Q17" s="141">
        <v>5</v>
      </c>
      <c r="R17" s="142" t="s">
        <v>3</v>
      </c>
    </row>
    <row r="18" spans="1:18" ht="13.8" thickTop="1" x14ac:dyDescent="0.25">
      <c r="A18" s="133"/>
      <c r="B18" s="133"/>
      <c r="C18" s="133"/>
      <c r="D18" s="133"/>
      <c r="E18" s="133"/>
      <c r="F18" s="133"/>
      <c r="H18" s="122"/>
      <c r="I18" s="136"/>
      <c r="J18" s="121">
        <v>276</v>
      </c>
      <c r="K18" s="121">
        <v>121</v>
      </c>
      <c r="L18" s="121">
        <v>34</v>
      </c>
      <c r="M18" s="121">
        <v>121</v>
      </c>
      <c r="N18" s="121">
        <v>1656</v>
      </c>
      <c r="O18" s="121">
        <v>0</v>
      </c>
      <c r="P18" s="121">
        <v>1656</v>
      </c>
      <c r="Q18" s="123">
        <v>276</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119</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16</v>
      </c>
      <c r="B22" s="104" t="s">
        <v>2</v>
      </c>
      <c r="C22" s="104" t="s">
        <v>86</v>
      </c>
      <c r="D22" s="105">
        <v>6</v>
      </c>
      <c r="E22" s="106" t="s">
        <v>2</v>
      </c>
      <c r="F22" s="107">
        <v>6</v>
      </c>
      <c r="H22" s="108">
        <v>1</v>
      </c>
      <c r="I22" s="144" t="s">
        <v>16</v>
      </c>
      <c r="J22" s="110">
        <v>21</v>
      </c>
      <c r="K22" s="111">
        <v>17</v>
      </c>
      <c r="L22" s="111">
        <v>3</v>
      </c>
      <c r="M22" s="110">
        <v>1</v>
      </c>
      <c r="N22" s="111">
        <v>165</v>
      </c>
      <c r="O22" s="112" t="s">
        <v>2</v>
      </c>
      <c r="P22" s="110">
        <v>87</v>
      </c>
      <c r="Q22" s="113">
        <v>37</v>
      </c>
      <c r="R22" s="114" t="s">
        <v>3</v>
      </c>
    </row>
    <row r="23" spans="1:18" x14ac:dyDescent="0.25">
      <c r="A23" s="103" t="s">
        <v>24</v>
      </c>
      <c r="B23" s="104" t="s">
        <v>2</v>
      </c>
      <c r="C23" s="104" t="s">
        <v>50</v>
      </c>
      <c r="D23" s="115">
        <v>8</v>
      </c>
      <c r="E23" s="116" t="s">
        <v>2</v>
      </c>
      <c r="F23" s="117">
        <v>4</v>
      </c>
      <c r="H23" s="118">
        <v>2</v>
      </c>
      <c r="I23" s="144" t="s">
        <v>85</v>
      </c>
      <c r="J23" s="145">
        <v>21</v>
      </c>
      <c r="K23" s="121">
        <v>12</v>
      </c>
      <c r="L23" s="121">
        <v>5</v>
      </c>
      <c r="M23" s="120">
        <v>4</v>
      </c>
      <c r="N23" s="121">
        <v>144</v>
      </c>
      <c r="O23" s="122" t="s">
        <v>2</v>
      </c>
      <c r="P23" s="120">
        <v>108</v>
      </c>
      <c r="Q23" s="123">
        <v>29</v>
      </c>
      <c r="R23" s="124" t="s">
        <v>3</v>
      </c>
    </row>
    <row r="24" spans="1:18" x14ac:dyDescent="0.25">
      <c r="A24" s="103" t="s">
        <v>13</v>
      </c>
      <c r="B24" s="104" t="s">
        <v>2</v>
      </c>
      <c r="C24" s="104" t="s">
        <v>23</v>
      </c>
      <c r="D24" s="115">
        <v>6</v>
      </c>
      <c r="E24" s="116" t="s">
        <v>2</v>
      </c>
      <c r="F24" s="117">
        <v>6</v>
      </c>
      <c r="H24" s="118">
        <v>3</v>
      </c>
      <c r="I24" s="144" t="s">
        <v>23</v>
      </c>
      <c r="J24" s="145">
        <v>22</v>
      </c>
      <c r="K24" s="121">
        <v>12</v>
      </c>
      <c r="L24" s="121">
        <v>4</v>
      </c>
      <c r="M24" s="120">
        <v>6</v>
      </c>
      <c r="N24" s="121">
        <v>151</v>
      </c>
      <c r="O24" s="122" t="s">
        <v>2</v>
      </c>
      <c r="P24" s="120">
        <v>113</v>
      </c>
      <c r="Q24" s="123">
        <v>28</v>
      </c>
      <c r="R24" s="124" t="s">
        <v>3</v>
      </c>
    </row>
    <row r="25" spans="1:18" x14ac:dyDescent="0.25">
      <c r="A25" s="103" t="s">
        <v>33</v>
      </c>
      <c r="B25" s="104" t="s">
        <v>2</v>
      </c>
      <c r="C25" s="104" t="s">
        <v>30</v>
      </c>
      <c r="D25" s="115">
        <v>8</v>
      </c>
      <c r="E25" s="116" t="s">
        <v>2</v>
      </c>
      <c r="F25" s="117">
        <v>4</v>
      </c>
      <c r="H25" s="118">
        <v>4</v>
      </c>
      <c r="I25" s="144" t="s">
        <v>30</v>
      </c>
      <c r="J25" s="145">
        <v>21</v>
      </c>
      <c r="K25" s="121">
        <v>11</v>
      </c>
      <c r="L25" s="121">
        <v>5</v>
      </c>
      <c r="M25" s="120">
        <v>5</v>
      </c>
      <c r="N25" s="121">
        <v>141</v>
      </c>
      <c r="O25" s="122" t="s">
        <v>2</v>
      </c>
      <c r="P25" s="120">
        <v>111</v>
      </c>
      <c r="Q25" s="123">
        <v>27</v>
      </c>
      <c r="R25" s="124" t="s">
        <v>3</v>
      </c>
    </row>
    <row r="26" spans="1:18" x14ac:dyDescent="0.25">
      <c r="A26" s="103" t="s">
        <v>42</v>
      </c>
      <c r="B26" s="104" t="s">
        <v>2</v>
      </c>
      <c r="C26" s="104" t="s">
        <v>34</v>
      </c>
      <c r="D26" s="115">
        <v>5</v>
      </c>
      <c r="E26" s="116" t="s">
        <v>2</v>
      </c>
      <c r="F26" s="117">
        <v>7</v>
      </c>
      <c r="H26" s="118">
        <v>5</v>
      </c>
      <c r="I26" s="144" t="s">
        <v>13</v>
      </c>
      <c r="J26" s="145">
        <v>21</v>
      </c>
      <c r="K26" s="121">
        <v>10</v>
      </c>
      <c r="L26" s="121">
        <v>5</v>
      </c>
      <c r="M26" s="120">
        <v>6</v>
      </c>
      <c r="N26" s="121">
        <v>145</v>
      </c>
      <c r="O26" s="122" t="s">
        <v>2</v>
      </c>
      <c r="P26" s="120">
        <v>107</v>
      </c>
      <c r="Q26" s="123">
        <v>25</v>
      </c>
      <c r="R26" s="124" t="s">
        <v>3</v>
      </c>
    </row>
    <row r="27" spans="1:18" x14ac:dyDescent="0.25">
      <c r="A27" s="103" t="s">
        <v>87</v>
      </c>
      <c r="B27" s="104" t="s">
        <v>2</v>
      </c>
      <c r="C27" s="104" t="s">
        <v>85</v>
      </c>
      <c r="D27" s="115">
        <v>2</v>
      </c>
      <c r="E27" s="116" t="s">
        <v>2</v>
      </c>
      <c r="F27" s="117">
        <v>10</v>
      </c>
      <c r="H27" s="118">
        <v>6</v>
      </c>
      <c r="I27" s="144" t="s">
        <v>33</v>
      </c>
      <c r="J27" s="145">
        <v>22</v>
      </c>
      <c r="K27" s="121">
        <v>10</v>
      </c>
      <c r="L27" s="121">
        <v>3</v>
      </c>
      <c r="M27" s="120">
        <v>9</v>
      </c>
      <c r="N27" s="121">
        <v>136</v>
      </c>
      <c r="O27" s="122" t="s">
        <v>2</v>
      </c>
      <c r="P27" s="120">
        <v>128</v>
      </c>
      <c r="Q27" s="123">
        <v>23</v>
      </c>
      <c r="R27" s="124" t="s">
        <v>3</v>
      </c>
    </row>
    <row r="28" spans="1:18" ht="13.8" thickBot="1" x14ac:dyDescent="0.3">
      <c r="A28" s="126" t="s">
        <v>8</v>
      </c>
      <c r="B28" s="127" t="s">
        <v>2</v>
      </c>
      <c r="C28" s="127" t="s">
        <v>37</v>
      </c>
      <c r="D28" s="189"/>
      <c r="E28" s="190"/>
      <c r="F28" s="191"/>
      <c r="H28" s="118">
        <v>7</v>
      </c>
      <c r="I28" s="144" t="s">
        <v>42</v>
      </c>
      <c r="J28" s="145">
        <v>21</v>
      </c>
      <c r="K28" s="121">
        <v>9</v>
      </c>
      <c r="L28" s="121">
        <v>3</v>
      </c>
      <c r="M28" s="120">
        <v>9</v>
      </c>
      <c r="N28" s="121">
        <v>127</v>
      </c>
      <c r="O28" s="122" t="s">
        <v>2</v>
      </c>
      <c r="P28" s="120">
        <v>125</v>
      </c>
      <c r="Q28" s="123">
        <v>21</v>
      </c>
      <c r="R28" s="124" t="s">
        <v>3</v>
      </c>
    </row>
    <row r="29" spans="1:18" ht="13.8" thickTop="1" x14ac:dyDescent="0.25">
      <c r="A29" s="179"/>
      <c r="B29" s="131"/>
      <c r="C29" s="131"/>
      <c r="D29" s="132"/>
      <c r="E29" s="131"/>
      <c r="F29" s="132"/>
      <c r="H29" s="118">
        <v>8</v>
      </c>
      <c r="I29" s="144" t="s">
        <v>8</v>
      </c>
      <c r="J29" s="145">
        <v>21</v>
      </c>
      <c r="K29" s="121">
        <v>7</v>
      </c>
      <c r="L29" s="121">
        <v>7</v>
      </c>
      <c r="M29" s="120">
        <v>7</v>
      </c>
      <c r="N29" s="121">
        <v>129</v>
      </c>
      <c r="O29" s="122" t="s">
        <v>2</v>
      </c>
      <c r="P29" s="120">
        <v>123</v>
      </c>
      <c r="Q29" s="123">
        <v>21</v>
      </c>
      <c r="R29" s="124" t="s">
        <v>3</v>
      </c>
    </row>
    <row r="30" spans="1:18" x14ac:dyDescent="0.25">
      <c r="A30" s="133"/>
      <c r="B30" s="133"/>
      <c r="C30" s="133"/>
      <c r="D30" s="133"/>
      <c r="E30" s="133"/>
      <c r="F30" s="133"/>
      <c r="H30" s="118">
        <v>9</v>
      </c>
      <c r="I30" s="144" t="s">
        <v>24</v>
      </c>
      <c r="J30" s="145">
        <v>21</v>
      </c>
      <c r="K30" s="121">
        <v>8</v>
      </c>
      <c r="L30" s="121">
        <v>3</v>
      </c>
      <c r="M30" s="120">
        <v>10</v>
      </c>
      <c r="N30" s="121">
        <v>123</v>
      </c>
      <c r="O30" s="122" t="s">
        <v>2</v>
      </c>
      <c r="P30" s="120">
        <v>129</v>
      </c>
      <c r="Q30" s="123">
        <v>19</v>
      </c>
      <c r="R30" s="124" t="s">
        <v>3</v>
      </c>
    </row>
    <row r="31" spans="1:18" x14ac:dyDescent="0.25">
      <c r="A31" s="133"/>
      <c r="B31" s="133"/>
      <c r="C31" s="133"/>
      <c r="D31" s="133"/>
      <c r="E31" s="133"/>
      <c r="F31" s="133"/>
      <c r="H31" s="118">
        <v>10</v>
      </c>
      <c r="I31" s="144" t="s">
        <v>86</v>
      </c>
      <c r="J31" s="145">
        <v>22</v>
      </c>
      <c r="K31" s="121">
        <v>6</v>
      </c>
      <c r="L31" s="121">
        <v>6</v>
      </c>
      <c r="M31" s="120">
        <v>10</v>
      </c>
      <c r="N31" s="121">
        <v>124</v>
      </c>
      <c r="O31" s="122" t="s">
        <v>2</v>
      </c>
      <c r="P31" s="120">
        <v>140</v>
      </c>
      <c r="Q31" s="123">
        <v>18</v>
      </c>
      <c r="R31" s="124" t="s">
        <v>3</v>
      </c>
    </row>
    <row r="32" spans="1:18" x14ac:dyDescent="0.25">
      <c r="A32" s="133"/>
      <c r="B32" s="133"/>
      <c r="C32" s="133"/>
      <c r="D32" s="133"/>
      <c r="E32" s="133"/>
      <c r="F32" s="133"/>
      <c r="H32" s="118">
        <v>11</v>
      </c>
      <c r="I32" s="144" t="s">
        <v>50</v>
      </c>
      <c r="J32" s="145">
        <v>21</v>
      </c>
      <c r="K32" s="121">
        <v>6</v>
      </c>
      <c r="L32" s="121">
        <v>2</v>
      </c>
      <c r="M32" s="120">
        <v>13</v>
      </c>
      <c r="N32" s="121">
        <v>118</v>
      </c>
      <c r="O32" s="122" t="s">
        <v>2</v>
      </c>
      <c r="P32" s="120">
        <v>134</v>
      </c>
      <c r="Q32" s="123">
        <v>14</v>
      </c>
      <c r="R32" s="134" t="s">
        <v>3</v>
      </c>
    </row>
    <row r="33" spans="1:29" x14ac:dyDescent="0.25">
      <c r="A33" s="133"/>
      <c r="B33" s="133"/>
      <c r="C33" s="133"/>
      <c r="D33" s="133"/>
      <c r="E33" s="133"/>
      <c r="F33" s="133"/>
      <c r="H33" s="118">
        <v>12</v>
      </c>
      <c r="I33" s="144" t="s">
        <v>34</v>
      </c>
      <c r="J33" s="145">
        <v>21</v>
      </c>
      <c r="K33" s="121">
        <v>5</v>
      </c>
      <c r="L33" s="121">
        <v>3</v>
      </c>
      <c r="M33" s="120">
        <v>13</v>
      </c>
      <c r="N33" s="121">
        <v>105</v>
      </c>
      <c r="O33" s="122" t="s">
        <v>2</v>
      </c>
      <c r="P33" s="120">
        <v>147</v>
      </c>
      <c r="Q33" s="123">
        <v>13</v>
      </c>
      <c r="R33" s="134" t="s">
        <v>3</v>
      </c>
    </row>
    <row r="34" spans="1:29" ht="13.8" thickBot="1" x14ac:dyDescent="0.3">
      <c r="A34" s="133"/>
      <c r="B34" s="133"/>
      <c r="C34" s="133"/>
      <c r="D34" s="133"/>
      <c r="E34" s="133"/>
      <c r="F34" s="133"/>
      <c r="H34" s="146">
        <v>13</v>
      </c>
      <c r="I34" s="147" t="s">
        <v>87</v>
      </c>
      <c r="J34" s="148">
        <v>21</v>
      </c>
      <c r="K34" s="139">
        <v>0</v>
      </c>
      <c r="L34" s="139">
        <v>1</v>
      </c>
      <c r="M34" s="138">
        <v>20</v>
      </c>
      <c r="N34" s="139">
        <v>48</v>
      </c>
      <c r="O34" s="140" t="s">
        <v>2</v>
      </c>
      <c r="P34" s="138">
        <v>204</v>
      </c>
      <c r="Q34" s="141">
        <v>1</v>
      </c>
      <c r="R34" s="149" t="s">
        <v>3</v>
      </c>
    </row>
    <row r="35" spans="1:29" ht="13.8" thickTop="1" x14ac:dyDescent="0.25">
      <c r="A35" s="133"/>
      <c r="B35" s="133"/>
      <c r="C35" s="133"/>
      <c r="D35" s="133"/>
      <c r="E35" s="133"/>
      <c r="F35" s="133"/>
      <c r="H35" s="122"/>
      <c r="I35" s="136"/>
      <c r="J35" s="121">
        <v>276</v>
      </c>
      <c r="K35" s="121">
        <v>113</v>
      </c>
      <c r="L35" s="121">
        <v>50</v>
      </c>
      <c r="M35" s="121">
        <v>113</v>
      </c>
      <c r="N35" s="121">
        <v>1656</v>
      </c>
      <c r="O35" s="121">
        <v>0</v>
      </c>
      <c r="P35" s="121">
        <v>1656</v>
      </c>
      <c r="Q35" s="123">
        <v>276</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33"/>
      <c r="B37" s="133"/>
      <c r="C37" s="133"/>
      <c r="D37" s="133"/>
      <c r="E37" s="133"/>
      <c r="F37" s="133"/>
      <c r="G37" s="99"/>
      <c r="H37" s="122"/>
      <c r="I37" s="136"/>
      <c r="J37" s="121"/>
      <c r="K37" s="121"/>
      <c r="L37" s="121"/>
      <c r="M37" s="121"/>
      <c r="N37" s="121"/>
      <c r="O37" s="121"/>
      <c r="P37" s="121"/>
      <c r="Q37" s="123"/>
      <c r="R37" s="136"/>
    </row>
    <row r="38" spans="1:29" ht="14.4" thickTop="1" thickBot="1" x14ac:dyDescent="0.3">
      <c r="A38" s="95" t="s">
        <v>58</v>
      </c>
      <c r="B38" s="96">
        <v>0</v>
      </c>
      <c r="C38" s="177" t="s">
        <v>116</v>
      </c>
      <c r="D38" s="96"/>
      <c r="E38" s="97"/>
      <c r="F38" s="98"/>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03" t="s">
        <v>28</v>
      </c>
      <c r="B39" s="104" t="s">
        <v>2</v>
      </c>
      <c r="C39" s="104" t="s">
        <v>21</v>
      </c>
      <c r="D39" s="105">
        <v>4</v>
      </c>
      <c r="E39" s="106" t="s">
        <v>2</v>
      </c>
      <c r="F39" s="107">
        <v>8</v>
      </c>
      <c r="H39" s="108">
        <v>1</v>
      </c>
      <c r="I39" s="166" t="s">
        <v>29</v>
      </c>
      <c r="J39" s="110">
        <v>20</v>
      </c>
      <c r="K39" s="111">
        <v>15</v>
      </c>
      <c r="L39" s="111">
        <v>3</v>
      </c>
      <c r="M39" s="110">
        <v>2</v>
      </c>
      <c r="N39" s="111">
        <v>150</v>
      </c>
      <c r="O39" s="112" t="s">
        <v>2</v>
      </c>
      <c r="P39" s="110">
        <v>90</v>
      </c>
      <c r="Q39" s="113">
        <v>33</v>
      </c>
      <c r="R39" s="114" t="s">
        <v>3</v>
      </c>
    </row>
    <row r="40" spans="1:29" x14ac:dyDescent="0.25">
      <c r="A40" s="103" t="s">
        <v>46</v>
      </c>
      <c r="B40" s="104" t="s">
        <v>2</v>
      </c>
      <c r="C40" s="104" t="s">
        <v>45</v>
      </c>
      <c r="D40" s="115">
        <v>5</v>
      </c>
      <c r="E40" s="116" t="s">
        <v>2</v>
      </c>
      <c r="F40" s="117">
        <v>7</v>
      </c>
      <c r="H40" s="118">
        <v>2</v>
      </c>
      <c r="I40" s="144" t="s">
        <v>9</v>
      </c>
      <c r="J40" s="145">
        <v>20</v>
      </c>
      <c r="K40" s="151">
        <v>14</v>
      </c>
      <c r="L40" s="121">
        <v>3</v>
      </c>
      <c r="M40" s="120">
        <v>3</v>
      </c>
      <c r="N40" s="151">
        <v>145</v>
      </c>
      <c r="O40" s="122" t="s">
        <v>2</v>
      </c>
      <c r="P40" s="120">
        <v>95</v>
      </c>
      <c r="Q40" s="152">
        <v>31</v>
      </c>
      <c r="R40" s="124" t="s">
        <v>3</v>
      </c>
    </row>
    <row r="41" spans="1:29" x14ac:dyDescent="0.25">
      <c r="A41" s="103" t="s">
        <v>89</v>
      </c>
      <c r="B41" s="104" t="s">
        <v>2</v>
      </c>
      <c r="C41" s="104" t="s">
        <v>9</v>
      </c>
      <c r="D41" s="115">
        <v>9</v>
      </c>
      <c r="E41" s="116" t="s">
        <v>2</v>
      </c>
      <c r="F41" s="117">
        <v>3</v>
      </c>
      <c r="H41" s="118">
        <v>3</v>
      </c>
      <c r="I41" s="144" t="s">
        <v>36</v>
      </c>
      <c r="J41" s="145">
        <v>20</v>
      </c>
      <c r="K41" s="151">
        <v>12</v>
      </c>
      <c r="L41" s="121">
        <v>5</v>
      </c>
      <c r="M41" s="120">
        <v>3</v>
      </c>
      <c r="N41" s="151">
        <v>143</v>
      </c>
      <c r="O41" s="122" t="s">
        <v>2</v>
      </c>
      <c r="P41" s="120">
        <v>97</v>
      </c>
      <c r="Q41" s="152">
        <v>29</v>
      </c>
      <c r="R41" s="124" t="s">
        <v>3</v>
      </c>
    </row>
    <row r="42" spans="1:29" x14ac:dyDescent="0.25">
      <c r="A42" s="103" t="s">
        <v>22</v>
      </c>
      <c r="B42" s="104" t="s">
        <v>2</v>
      </c>
      <c r="C42" s="104" t="s">
        <v>36</v>
      </c>
      <c r="D42" s="115">
        <v>3</v>
      </c>
      <c r="E42" s="116" t="s">
        <v>2</v>
      </c>
      <c r="F42" s="117">
        <v>9</v>
      </c>
      <c r="G42" s="131"/>
      <c r="H42" s="118">
        <v>4</v>
      </c>
      <c r="I42" s="153" t="s">
        <v>88</v>
      </c>
      <c r="J42" s="145">
        <v>20</v>
      </c>
      <c r="K42" s="151">
        <v>9</v>
      </c>
      <c r="L42" s="121">
        <v>6</v>
      </c>
      <c r="M42" s="120">
        <v>5</v>
      </c>
      <c r="N42" s="151">
        <v>130</v>
      </c>
      <c r="O42" s="122" t="s">
        <v>2</v>
      </c>
      <c r="P42" s="120">
        <v>110</v>
      </c>
      <c r="Q42" s="152">
        <v>24</v>
      </c>
      <c r="R42" s="124" t="s">
        <v>3</v>
      </c>
    </row>
    <row r="43" spans="1:29" x14ac:dyDescent="0.25">
      <c r="A43" s="103" t="s">
        <v>63</v>
      </c>
      <c r="B43" s="104" t="s">
        <v>2</v>
      </c>
      <c r="C43" s="104" t="s">
        <v>44</v>
      </c>
      <c r="D43" s="115">
        <v>11</v>
      </c>
      <c r="E43" s="116" t="s">
        <v>2</v>
      </c>
      <c r="F43" s="117">
        <v>1</v>
      </c>
      <c r="H43" s="118">
        <v>5</v>
      </c>
      <c r="I43" s="144" t="s">
        <v>22</v>
      </c>
      <c r="J43" s="145">
        <v>20</v>
      </c>
      <c r="K43" s="151">
        <v>10</v>
      </c>
      <c r="L43" s="121">
        <v>1</v>
      </c>
      <c r="M43" s="120">
        <v>9</v>
      </c>
      <c r="N43" s="151">
        <v>118</v>
      </c>
      <c r="O43" s="122" t="s">
        <v>2</v>
      </c>
      <c r="P43" s="120">
        <v>122</v>
      </c>
      <c r="Q43" s="152">
        <v>21</v>
      </c>
      <c r="R43" s="124" t="s">
        <v>3</v>
      </c>
    </row>
    <row r="44" spans="1:29" ht="13.8" thickBot="1" x14ac:dyDescent="0.3">
      <c r="A44" s="182" t="s">
        <v>88</v>
      </c>
      <c r="B44" s="127" t="s">
        <v>2</v>
      </c>
      <c r="C44" s="127" t="s">
        <v>29</v>
      </c>
      <c r="D44" s="128">
        <v>6</v>
      </c>
      <c r="E44" s="129" t="s">
        <v>2</v>
      </c>
      <c r="F44" s="130">
        <v>6</v>
      </c>
      <c r="H44" s="118">
        <v>6</v>
      </c>
      <c r="I44" s="153" t="s">
        <v>63</v>
      </c>
      <c r="J44" s="145">
        <v>20</v>
      </c>
      <c r="K44" s="151">
        <v>7</v>
      </c>
      <c r="L44" s="121">
        <v>7</v>
      </c>
      <c r="M44" s="120">
        <v>6</v>
      </c>
      <c r="N44" s="151">
        <v>127</v>
      </c>
      <c r="O44" s="122" t="s">
        <v>2</v>
      </c>
      <c r="P44" s="120">
        <v>113</v>
      </c>
      <c r="Q44" s="152">
        <v>21</v>
      </c>
      <c r="R44" s="124" t="s">
        <v>3</v>
      </c>
    </row>
    <row r="45" spans="1:29" ht="13.8" thickTop="1" x14ac:dyDescent="0.25">
      <c r="A45" s="133"/>
      <c r="B45" s="133"/>
      <c r="C45" s="133"/>
      <c r="D45" s="133"/>
      <c r="E45" s="133"/>
      <c r="F45" s="133"/>
      <c r="H45" s="118">
        <v>7</v>
      </c>
      <c r="I45" s="153" t="s">
        <v>21</v>
      </c>
      <c r="J45" s="145">
        <v>20</v>
      </c>
      <c r="K45" s="151">
        <v>6</v>
      </c>
      <c r="L45" s="121">
        <v>8</v>
      </c>
      <c r="M45" s="120">
        <v>6</v>
      </c>
      <c r="N45" s="151">
        <v>120</v>
      </c>
      <c r="O45" s="122" t="s">
        <v>2</v>
      </c>
      <c r="P45" s="120">
        <v>120</v>
      </c>
      <c r="Q45" s="152">
        <v>20</v>
      </c>
      <c r="R45" s="124" t="s">
        <v>3</v>
      </c>
    </row>
    <row r="46" spans="1:29" x14ac:dyDescent="0.25">
      <c r="A46" s="133"/>
      <c r="B46" s="133"/>
      <c r="C46" s="133"/>
      <c r="D46" s="133"/>
      <c r="E46" s="133"/>
      <c r="F46" s="133"/>
      <c r="H46" s="118">
        <v>8</v>
      </c>
      <c r="I46" s="144" t="s">
        <v>89</v>
      </c>
      <c r="J46" s="145">
        <v>20</v>
      </c>
      <c r="K46" s="151">
        <v>6</v>
      </c>
      <c r="L46" s="121">
        <v>5</v>
      </c>
      <c r="M46" s="120">
        <v>9</v>
      </c>
      <c r="N46" s="151">
        <v>111</v>
      </c>
      <c r="O46" s="122" t="s">
        <v>2</v>
      </c>
      <c r="P46" s="120">
        <v>129</v>
      </c>
      <c r="Q46" s="152">
        <v>17</v>
      </c>
      <c r="R46" s="124" t="s">
        <v>3</v>
      </c>
    </row>
    <row r="47" spans="1:29" x14ac:dyDescent="0.25">
      <c r="A47" s="133"/>
      <c r="B47" s="133"/>
      <c r="C47" s="133"/>
      <c r="D47" s="133"/>
      <c r="E47" s="133"/>
      <c r="F47" s="133"/>
      <c r="H47" s="118">
        <v>9</v>
      </c>
      <c r="I47" s="153" t="s">
        <v>45</v>
      </c>
      <c r="J47" s="145">
        <v>20</v>
      </c>
      <c r="K47" s="151">
        <v>6</v>
      </c>
      <c r="L47" s="121">
        <v>4</v>
      </c>
      <c r="M47" s="120">
        <v>10</v>
      </c>
      <c r="N47" s="151">
        <v>107</v>
      </c>
      <c r="O47" s="122" t="s">
        <v>2</v>
      </c>
      <c r="P47" s="120">
        <v>133</v>
      </c>
      <c r="Q47" s="152">
        <v>16</v>
      </c>
      <c r="R47" s="124" t="s">
        <v>3</v>
      </c>
    </row>
    <row r="48" spans="1:29" x14ac:dyDescent="0.25">
      <c r="A48" s="133"/>
      <c r="B48" s="133"/>
      <c r="C48" s="133"/>
      <c r="D48" s="133"/>
      <c r="E48" s="133"/>
      <c r="F48" s="133"/>
      <c r="H48" s="118">
        <v>10</v>
      </c>
      <c r="I48" s="144" t="s">
        <v>46</v>
      </c>
      <c r="J48" s="145">
        <v>20</v>
      </c>
      <c r="K48" s="151">
        <v>5</v>
      </c>
      <c r="L48" s="121">
        <v>4</v>
      </c>
      <c r="M48" s="120">
        <v>11</v>
      </c>
      <c r="N48" s="151">
        <v>107</v>
      </c>
      <c r="O48" s="122" t="s">
        <v>2</v>
      </c>
      <c r="P48" s="120">
        <v>133</v>
      </c>
      <c r="Q48" s="152">
        <v>14</v>
      </c>
      <c r="R48" s="124" t="s">
        <v>3</v>
      </c>
    </row>
    <row r="49" spans="1:18" x14ac:dyDescent="0.25">
      <c r="A49" s="133"/>
      <c r="B49" s="133"/>
      <c r="C49" s="133"/>
      <c r="D49" s="133"/>
      <c r="E49" s="133"/>
      <c r="F49" s="133"/>
      <c r="H49" s="118">
        <v>11</v>
      </c>
      <c r="I49" s="144" t="s">
        <v>28</v>
      </c>
      <c r="J49" s="145">
        <v>20</v>
      </c>
      <c r="K49" s="151">
        <v>1</v>
      </c>
      <c r="L49" s="121">
        <v>7</v>
      </c>
      <c r="M49" s="120">
        <v>12</v>
      </c>
      <c r="N49" s="151">
        <v>106</v>
      </c>
      <c r="O49" s="122" t="s">
        <v>2</v>
      </c>
      <c r="P49" s="120">
        <v>134</v>
      </c>
      <c r="Q49" s="152">
        <v>9</v>
      </c>
      <c r="R49" s="124" t="s">
        <v>3</v>
      </c>
    </row>
    <row r="50" spans="1:18" ht="13.8" thickBot="1" x14ac:dyDescent="0.3">
      <c r="A50" s="133"/>
      <c r="B50" s="133"/>
      <c r="C50" s="133"/>
      <c r="D50" s="133"/>
      <c r="E50" s="133"/>
      <c r="F50" s="133"/>
      <c r="H50" s="146">
        <v>12</v>
      </c>
      <c r="I50" s="147" t="s">
        <v>44</v>
      </c>
      <c r="J50" s="148">
        <v>20</v>
      </c>
      <c r="K50" s="154">
        <v>1</v>
      </c>
      <c r="L50" s="139">
        <v>3</v>
      </c>
      <c r="M50" s="138">
        <v>16</v>
      </c>
      <c r="N50" s="154">
        <v>76</v>
      </c>
      <c r="O50" s="140" t="s">
        <v>2</v>
      </c>
      <c r="P50" s="138">
        <v>164</v>
      </c>
      <c r="Q50" s="155">
        <v>5</v>
      </c>
      <c r="R50" s="142" t="s">
        <v>3</v>
      </c>
    </row>
    <row r="51" spans="1:18" ht="13.8" thickTop="1" x14ac:dyDescent="0.25">
      <c r="A51" s="133"/>
      <c r="B51" s="133"/>
      <c r="C51" s="133"/>
      <c r="D51" s="133"/>
      <c r="E51" s="133"/>
      <c r="F51" s="133"/>
      <c r="J51" s="156">
        <v>240</v>
      </c>
      <c r="K51" s="156">
        <v>92</v>
      </c>
      <c r="L51" s="156">
        <v>56</v>
      </c>
      <c r="M51" s="156">
        <v>92</v>
      </c>
      <c r="N51" s="156">
        <v>1440</v>
      </c>
      <c r="O51" s="156">
        <v>0</v>
      </c>
      <c r="P51" s="156">
        <v>1440</v>
      </c>
      <c r="Q51" s="157">
        <v>240</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116</v>
      </c>
      <c r="D54" s="96"/>
      <c r="E54" s="97"/>
      <c r="F54" s="98"/>
      <c r="H54" s="100" t="s">
        <v>40</v>
      </c>
      <c r="I54" s="101"/>
      <c r="J54" s="102" t="s">
        <v>77</v>
      </c>
      <c r="K54" s="102" t="s">
        <v>74</v>
      </c>
      <c r="L54" s="102" t="s">
        <v>75</v>
      </c>
      <c r="M54" s="102" t="s">
        <v>76</v>
      </c>
      <c r="N54" s="102" t="s">
        <v>78</v>
      </c>
      <c r="O54" s="102"/>
      <c r="P54" s="102" t="s">
        <v>79</v>
      </c>
      <c r="Q54" s="279" t="s">
        <v>80</v>
      </c>
      <c r="R54" s="280"/>
    </row>
    <row r="55" spans="1:18" ht="13.8" thickTop="1" x14ac:dyDescent="0.25">
      <c r="A55" s="103" t="s">
        <v>7</v>
      </c>
      <c r="B55" s="104" t="s">
        <v>2</v>
      </c>
      <c r="C55" s="104" t="s">
        <v>90</v>
      </c>
      <c r="D55" s="105">
        <v>5</v>
      </c>
      <c r="E55" s="106" t="s">
        <v>2</v>
      </c>
      <c r="F55" s="107">
        <v>7</v>
      </c>
      <c r="H55" s="108">
        <v>1</v>
      </c>
      <c r="I55" s="176" t="s">
        <v>90</v>
      </c>
      <c r="J55" s="110">
        <v>20</v>
      </c>
      <c r="K55" s="111">
        <v>19</v>
      </c>
      <c r="L55" s="111">
        <v>0</v>
      </c>
      <c r="M55" s="110">
        <v>1</v>
      </c>
      <c r="N55" s="111">
        <v>170</v>
      </c>
      <c r="O55" s="112" t="s">
        <v>2</v>
      </c>
      <c r="P55" s="110">
        <v>70</v>
      </c>
      <c r="Q55" s="113">
        <v>38</v>
      </c>
      <c r="R55" s="114" t="s">
        <v>3</v>
      </c>
    </row>
    <row r="56" spans="1:18" x14ac:dyDescent="0.25">
      <c r="A56" s="103" t="s">
        <v>27</v>
      </c>
      <c r="B56" s="104" t="s">
        <v>2</v>
      </c>
      <c r="C56" s="104" t="s">
        <v>49</v>
      </c>
      <c r="D56" s="115">
        <v>8</v>
      </c>
      <c r="E56" s="116" t="s">
        <v>2</v>
      </c>
      <c r="F56" s="117">
        <v>4</v>
      </c>
      <c r="H56" s="118">
        <v>2</v>
      </c>
      <c r="I56" s="134" t="s">
        <v>92</v>
      </c>
      <c r="J56" s="120">
        <v>20</v>
      </c>
      <c r="K56" s="121">
        <v>15</v>
      </c>
      <c r="L56" s="121">
        <v>2</v>
      </c>
      <c r="M56" s="120">
        <v>3</v>
      </c>
      <c r="N56" s="121">
        <v>155</v>
      </c>
      <c r="O56" s="121" t="s">
        <v>2</v>
      </c>
      <c r="P56" s="120">
        <v>85</v>
      </c>
      <c r="Q56" s="123">
        <v>32</v>
      </c>
      <c r="R56" s="124" t="s">
        <v>3</v>
      </c>
    </row>
    <row r="57" spans="1:18" x14ac:dyDescent="0.25">
      <c r="A57" s="103" t="s">
        <v>92</v>
      </c>
      <c r="B57" s="104" t="s">
        <v>2</v>
      </c>
      <c r="C57" s="104" t="s">
        <v>68</v>
      </c>
      <c r="D57" s="115">
        <v>10</v>
      </c>
      <c r="E57" s="116" t="s">
        <v>2</v>
      </c>
      <c r="F57" s="117">
        <v>2</v>
      </c>
      <c r="H57" s="118">
        <v>3</v>
      </c>
      <c r="I57" s="134" t="s">
        <v>27</v>
      </c>
      <c r="J57" s="120">
        <v>20</v>
      </c>
      <c r="K57" s="121">
        <v>13</v>
      </c>
      <c r="L57" s="121">
        <v>2</v>
      </c>
      <c r="M57" s="120">
        <v>5</v>
      </c>
      <c r="N57" s="121">
        <v>138</v>
      </c>
      <c r="O57" s="121" t="s">
        <v>2</v>
      </c>
      <c r="P57" s="120">
        <v>102</v>
      </c>
      <c r="Q57" s="123">
        <v>28</v>
      </c>
      <c r="R57" s="124" t="s">
        <v>3</v>
      </c>
    </row>
    <row r="58" spans="1:18" x14ac:dyDescent="0.25">
      <c r="A58" s="103" t="s">
        <v>91</v>
      </c>
      <c r="B58" s="104" t="s">
        <v>2</v>
      </c>
      <c r="C58" s="104" t="s">
        <v>26</v>
      </c>
      <c r="D58" s="115">
        <v>4</v>
      </c>
      <c r="E58" s="116" t="s">
        <v>2</v>
      </c>
      <c r="F58" s="117">
        <v>8</v>
      </c>
      <c r="H58" s="118">
        <v>4</v>
      </c>
      <c r="I58" s="134" t="s">
        <v>26</v>
      </c>
      <c r="J58" s="120">
        <v>20</v>
      </c>
      <c r="K58" s="121">
        <v>12</v>
      </c>
      <c r="L58" s="121">
        <v>3</v>
      </c>
      <c r="M58" s="120">
        <v>5</v>
      </c>
      <c r="N58" s="121">
        <v>134</v>
      </c>
      <c r="O58" s="121" t="s">
        <v>2</v>
      </c>
      <c r="P58" s="120">
        <v>106</v>
      </c>
      <c r="Q58" s="123">
        <v>27</v>
      </c>
      <c r="R58" s="124" t="s">
        <v>3</v>
      </c>
    </row>
    <row r="59" spans="1:18" x14ac:dyDescent="0.25">
      <c r="A59" s="103" t="s">
        <v>47</v>
      </c>
      <c r="B59" s="104" t="s">
        <v>2</v>
      </c>
      <c r="C59" s="104" t="s">
        <v>35</v>
      </c>
      <c r="D59" s="115">
        <v>5</v>
      </c>
      <c r="E59" s="116" t="s">
        <v>2</v>
      </c>
      <c r="F59" s="117">
        <v>7</v>
      </c>
      <c r="H59" s="118">
        <v>5</v>
      </c>
      <c r="I59" s="158" t="s">
        <v>10</v>
      </c>
      <c r="J59" s="120">
        <v>20</v>
      </c>
      <c r="K59" s="121">
        <v>10</v>
      </c>
      <c r="L59" s="121">
        <v>4</v>
      </c>
      <c r="M59" s="120">
        <v>6</v>
      </c>
      <c r="N59" s="121">
        <v>134</v>
      </c>
      <c r="O59" s="121" t="s">
        <v>2</v>
      </c>
      <c r="P59" s="120">
        <v>106</v>
      </c>
      <c r="Q59" s="123">
        <v>24</v>
      </c>
      <c r="R59" s="124" t="s">
        <v>3</v>
      </c>
    </row>
    <row r="60" spans="1:18" ht="13.8" thickBot="1" x14ac:dyDescent="0.3">
      <c r="A60" s="182" t="s">
        <v>48</v>
      </c>
      <c r="B60" s="127" t="s">
        <v>2</v>
      </c>
      <c r="C60" s="127" t="s">
        <v>10</v>
      </c>
      <c r="D60" s="128">
        <v>5</v>
      </c>
      <c r="E60" s="129" t="s">
        <v>2</v>
      </c>
      <c r="F60" s="130">
        <v>7</v>
      </c>
      <c r="H60" s="118">
        <v>6</v>
      </c>
      <c r="I60" s="134" t="s">
        <v>68</v>
      </c>
      <c r="J60" s="120">
        <v>20</v>
      </c>
      <c r="K60" s="121">
        <v>8</v>
      </c>
      <c r="L60" s="121">
        <v>4</v>
      </c>
      <c r="M60" s="120">
        <v>8</v>
      </c>
      <c r="N60" s="121">
        <v>121</v>
      </c>
      <c r="O60" s="121" t="s">
        <v>2</v>
      </c>
      <c r="P60" s="120">
        <v>119</v>
      </c>
      <c r="Q60" s="123">
        <v>20</v>
      </c>
      <c r="R60" s="124" t="s">
        <v>3</v>
      </c>
    </row>
    <row r="61" spans="1:18" ht="13.8" thickTop="1" x14ac:dyDescent="0.25">
      <c r="A61" s="179"/>
      <c r="B61" s="133"/>
      <c r="C61" s="133"/>
      <c r="D61" s="133"/>
      <c r="E61" s="133"/>
      <c r="F61" s="133"/>
      <c r="H61" s="118">
        <v>7</v>
      </c>
      <c r="I61" s="134" t="s">
        <v>48</v>
      </c>
      <c r="J61" s="120">
        <v>20</v>
      </c>
      <c r="K61" s="121">
        <v>8</v>
      </c>
      <c r="L61" s="121">
        <v>2</v>
      </c>
      <c r="M61" s="120">
        <v>10</v>
      </c>
      <c r="N61" s="121">
        <v>120</v>
      </c>
      <c r="O61" s="121" t="s">
        <v>2</v>
      </c>
      <c r="P61" s="120">
        <v>120</v>
      </c>
      <c r="Q61" s="123">
        <v>18</v>
      </c>
      <c r="R61" s="124" t="s">
        <v>3</v>
      </c>
    </row>
    <row r="62" spans="1:18" x14ac:dyDescent="0.25">
      <c r="A62" s="133"/>
      <c r="B62" s="133"/>
      <c r="C62" s="133"/>
      <c r="D62" s="133"/>
      <c r="E62" s="133"/>
      <c r="F62" s="133"/>
      <c r="H62" s="118">
        <v>8</v>
      </c>
      <c r="I62" s="158" t="s">
        <v>7</v>
      </c>
      <c r="J62" s="120">
        <v>20</v>
      </c>
      <c r="K62" s="121">
        <v>8</v>
      </c>
      <c r="L62" s="121">
        <v>1</v>
      </c>
      <c r="M62" s="120">
        <v>11</v>
      </c>
      <c r="N62" s="121">
        <v>114</v>
      </c>
      <c r="O62" s="121" t="s">
        <v>2</v>
      </c>
      <c r="P62" s="120">
        <v>126</v>
      </c>
      <c r="Q62" s="123">
        <v>17</v>
      </c>
      <c r="R62" s="124" t="s">
        <v>3</v>
      </c>
    </row>
    <row r="63" spans="1:18" x14ac:dyDescent="0.25">
      <c r="A63" s="133"/>
      <c r="B63" s="133"/>
      <c r="C63" s="133"/>
      <c r="D63" s="133"/>
      <c r="E63" s="133"/>
      <c r="F63" s="133"/>
      <c r="H63" s="118">
        <v>9</v>
      </c>
      <c r="I63" s="134" t="s">
        <v>49</v>
      </c>
      <c r="J63" s="120">
        <v>20</v>
      </c>
      <c r="K63" s="121">
        <v>4</v>
      </c>
      <c r="L63" s="121">
        <v>5</v>
      </c>
      <c r="M63" s="120">
        <v>11</v>
      </c>
      <c r="N63" s="121">
        <v>104</v>
      </c>
      <c r="O63" s="121" t="s">
        <v>2</v>
      </c>
      <c r="P63" s="120">
        <v>136</v>
      </c>
      <c r="Q63" s="123">
        <v>13</v>
      </c>
      <c r="R63" s="124" t="s">
        <v>3</v>
      </c>
    </row>
    <row r="64" spans="1:18" x14ac:dyDescent="0.25">
      <c r="A64" s="133"/>
      <c r="B64" s="133"/>
      <c r="C64" s="133"/>
      <c r="D64" s="133"/>
      <c r="E64" s="133"/>
      <c r="F64" s="133"/>
      <c r="H64" s="118">
        <v>10</v>
      </c>
      <c r="I64" s="134" t="s">
        <v>35</v>
      </c>
      <c r="J64" s="120">
        <v>20</v>
      </c>
      <c r="K64" s="121">
        <v>3</v>
      </c>
      <c r="L64" s="121">
        <v>5</v>
      </c>
      <c r="M64" s="120">
        <v>12</v>
      </c>
      <c r="N64" s="121">
        <v>100</v>
      </c>
      <c r="O64" s="121" t="s">
        <v>2</v>
      </c>
      <c r="P64" s="120">
        <v>140</v>
      </c>
      <c r="Q64" s="123">
        <v>11</v>
      </c>
      <c r="R64" s="124" t="s">
        <v>3</v>
      </c>
    </row>
    <row r="65" spans="1:23" x14ac:dyDescent="0.25">
      <c r="A65" s="133"/>
      <c r="B65" s="133"/>
      <c r="C65" s="133"/>
      <c r="D65" s="133"/>
      <c r="E65" s="133"/>
      <c r="F65" s="133"/>
      <c r="H65" s="118">
        <v>11</v>
      </c>
      <c r="I65" s="134" t="s">
        <v>91</v>
      </c>
      <c r="J65" s="120">
        <v>20</v>
      </c>
      <c r="K65" s="121">
        <v>2</v>
      </c>
      <c r="L65" s="121">
        <v>4</v>
      </c>
      <c r="M65" s="120">
        <v>14</v>
      </c>
      <c r="N65" s="121">
        <v>81</v>
      </c>
      <c r="O65" s="121" t="s">
        <v>2</v>
      </c>
      <c r="P65" s="120">
        <v>159</v>
      </c>
      <c r="Q65" s="123">
        <v>8</v>
      </c>
      <c r="R65" s="124" t="s">
        <v>3</v>
      </c>
    </row>
    <row r="66" spans="1:23" ht="13.8" thickBot="1" x14ac:dyDescent="0.3">
      <c r="A66" s="133"/>
      <c r="B66" s="133"/>
      <c r="C66" s="133"/>
      <c r="D66" s="133"/>
      <c r="E66" s="133"/>
      <c r="F66" s="133"/>
      <c r="H66" s="146">
        <v>12</v>
      </c>
      <c r="I66" s="149" t="s">
        <v>47</v>
      </c>
      <c r="J66" s="138">
        <v>20</v>
      </c>
      <c r="K66" s="139">
        <v>2</v>
      </c>
      <c r="L66" s="139">
        <v>0</v>
      </c>
      <c r="M66" s="138">
        <v>18</v>
      </c>
      <c r="N66" s="139">
        <v>69</v>
      </c>
      <c r="O66" s="139" t="s">
        <v>2</v>
      </c>
      <c r="P66" s="138">
        <v>171</v>
      </c>
      <c r="Q66" s="141">
        <v>4</v>
      </c>
      <c r="R66" s="142" t="s">
        <v>3</v>
      </c>
      <c r="V66" s="136"/>
    </row>
    <row r="67" spans="1:23" ht="13.8" thickTop="1" x14ac:dyDescent="0.25">
      <c r="A67" s="133"/>
      <c r="B67" s="133"/>
      <c r="C67" s="133"/>
      <c r="D67" s="133"/>
      <c r="E67" s="133"/>
      <c r="F67" s="133"/>
      <c r="J67" s="156">
        <v>240</v>
      </c>
      <c r="K67" s="156">
        <v>104</v>
      </c>
      <c r="L67" s="156">
        <v>32</v>
      </c>
      <c r="M67" s="156">
        <v>104</v>
      </c>
      <c r="N67" s="156">
        <v>1440</v>
      </c>
      <c r="O67" s="156">
        <v>0</v>
      </c>
      <c r="P67" s="156">
        <v>1440</v>
      </c>
      <c r="Q67" s="157">
        <v>240</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25</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42832</v>
      </c>
    </row>
    <row r="4" spans="1:29" ht="14.4" thickTop="1" thickBot="1" x14ac:dyDescent="0.3">
      <c r="A4" s="95" t="s">
        <v>56</v>
      </c>
      <c r="B4" s="96">
        <v>0</v>
      </c>
      <c r="C4" s="177" t="s">
        <v>120</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38</v>
      </c>
      <c r="B5" s="104" t="s">
        <v>2</v>
      </c>
      <c r="C5" s="104" t="s">
        <v>19</v>
      </c>
      <c r="D5" s="105">
        <v>5</v>
      </c>
      <c r="E5" s="106" t="s">
        <v>2</v>
      </c>
      <c r="F5" s="107">
        <v>7</v>
      </c>
      <c r="H5" s="108">
        <v>1</v>
      </c>
      <c r="I5" s="109" t="s">
        <v>19</v>
      </c>
      <c r="J5" s="110">
        <v>22</v>
      </c>
      <c r="K5" s="111">
        <v>19</v>
      </c>
      <c r="L5" s="111">
        <v>2</v>
      </c>
      <c r="M5" s="110">
        <v>1</v>
      </c>
      <c r="N5" s="111">
        <v>179</v>
      </c>
      <c r="O5" s="112" t="s">
        <v>2</v>
      </c>
      <c r="P5" s="110">
        <v>85</v>
      </c>
      <c r="Q5" s="113">
        <v>40</v>
      </c>
      <c r="R5" s="114" t="s">
        <v>3</v>
      </c>
    </row>
    <row r="6" spans="1:29" x14ac:dyDescent="0.25">
      <c r="A6" s="103" t="s">
        <v>12</v>
      </c>
      <c r="B6" s="104" t="s">
        <v>2</v>
      </c>
      <c r="C6" s="104" t="s">
        <v>84</v>
      </c>
      <c r="D6" s="115">
        <v>6</v>
      </c>
      <c r="E6" s="116" t="s">
        <v>2</v>
      </c>
      <c r="F6" s="117">
        <v>6</v>
      </c>
      <c r="H6" s="118">
        <v>2</v>
      </c>
      <c r="I6" s="119" t="s">
        <v>15</v>
      </c>
      <c r="J6" s="120">
        <v>22</v>
      </c>
      <c r="K6" s="121">
        <v>16</v>
      </c>
      <c r="L6" s="121">
        <v>2</v>
      </c>
      <c r="M6" s="120">
        <v>4</v>
      </c>
      <c r="N6" s="121">
        <v>177</v>
      </c>
      <c r="O6" s="122" t="s">
        <v>2</v>
      </c>
      <c r="P6" s="120">
        <v>87</v>
      </c>
      <c r="Q6" s="123">
        <v>34</v>
      </c>
      <c r="R6" s="124" t="s">
        <v>3</v>
      </c>
    </row>
    <row r="7" spans="1:29" x14ac:dyDescent="0.25">
      <c r="A7" s="103" t="s">
        <v>31</v>
      </c>
      <c r="B7" s="104" t="s">
        <v>2</v>
      </c>
      <c r="C7" s="104" t="s">
        <v>14</v>
      </c>
      <c r="D7" s="115">
        <v>4</v>
      </c>
      <c r="E7" s="116" t="s">
        <v>2</v>
      </c>
      <c r="F7" s="117">
        <v>8</v>
      </c>
      <c r="H7" s="118">
        <v>3</v>
      </c>
      <c r="I7" s="119" t="s">
        <v>12</v>
      </c>
      <c r="J7" s="120">
        <v>22</v>
      </c>
      <c r="K7" s="121">
        <v>15</v>
      </c>
      <c r="L7" s="121">
        <v>1</v>
      </c>
      <c r="M7" s="120">
        <v>6</v>
      </c>
      <c r="N7" s="121">
        <v>162</v>
      </c>
      <c r="O7" s="122" t="s">
        <v>2</v>
      </c>
      <c r="P7" s="120">
        <v>102</v>
      </c>
      <c r="Q7" s="123">
        <v>31</v>
      </c>
      <c r="R7" s="124" t="s">
        <v>3</v>
      </c>
    </row>
    <row r="8" spans="1:29" x14ac:dyDescent="0.25">
      <c r="A8" s="103" t="s">
        <v>17</v>
      </c>
      <c r="B8" s="104" t="s">
        <v>2</v>
      </c>
      <c r="C8" s="104" t="s">
        <v>20</v>
      </c>
      <c r="D8" s="115">
        <v>9</v>
      </c>
      <c r="E8" s="116" t="s">
        <v>2</v>
      </c>
      <c r="F8" s="117">
        <v>3</v>
      </c>
      <c r="H8" s="118">
        <v>4</v>
      </c>
      <c r="I8" s="125" t="s">
        <v>84</v>
      </c>
      <c r="J8" s="120">
        <v>22</v>
      </c>
      <c r="K8" s="121">
        <v>12</v>
      </c>
      <c r="L8" s="121">
        <v>3</v>
      </c>
      <c r="M8" s="120">
        <v>7</v>
      </c>
      <c r="N8" s="121">
        <v>144</v>
      </c>
      <c r="O8" s="122" t="s">
        <v>2</v>
      </c>
      <c r="P8" s="120">
        <v>120</v>
      </c>
      <c r="Q8" s="123">
        <v>27</v>
      </c>
      <c r="R8" s="124" t="s">
        <v>3</v>
      </c>
    </row>
    <row r="9" spans="1:29" x14ac:dyDescent="0.25">
      <c r="A9" s="103" t="s">
        <v>32</v>
      </c>
      <c r="B9" s="104" t="s">
        <v>2</v>
      </c>
      <c r="C9" s="104" t="s">
        <v>18</v>
      </c>
      <c r="D9" s="115">
        <v>4</v>
      </c>
      <c r="E9" s="116" t="s">
        <v>2</v>
      </c>
      <c r="F9" s="117">
        <v>8</v>
      </c>
      <c r="H9" s="118">
        <v>5</v>
      </c>
      <c r="I9" s="119" t="s">
        <v>38</v>
      </c>
      <c r="J9" s="120">
        <v>22</v>
      </c>
      <c r="K9" s="121">
        <v>12</v>
      </c>
      <c r="L9" s="121">
        <v>1</v>
      </c>
      <c r="M9" s="120">
        <v>9</v>
      </c>
      <c r="N9" s="121">
        <v>148</v>
      </c>
      <c r="O9" s="122" t="s">
        <v>2</v>
      </c>
      <c r="P9" s="120">
        <v>116</v>
      </c>
      <c r="Q9" s="123">
        <v>25</v>
      </c>
      <c r="R9" s="124" t="s">
        <v>3</v>
      </c>
    </row>
    <row r="10" spans="1:29" x14ac:dyDescent="0.25">
      <c r="A10" s="103" t="s">
        <v>65</v>
      </c>
      <c r="B10" s="104" t="s">
        <v>2</v>
      </c>
      <c r="C10" s="104" t="s">
        <v>11</v>
      </c>
      <c r="D10" s="115">
        <v>2</v>
      </c>
      <c r="E10" s="116" t="s">
        <v>2</v>
      </c>
      <c r="F10" s="117">
        <v>10</v>
      </c>
      <c r="H10" s="118">
        <v>6</v>
      </c>
      <c r="I10" s="119" t="s">
        <v>18</v>
      </c>
      <c r="J10" s="120">
        <v>23</v>
      </c>
      <c r="K10" s="121">
        <v>11</v>
      </c>
      <c r="L10" s="121">
        <v>2</v>
      </c>
      <c r="M10" s="120">
        <v>10</v>
      </c>
      <c r="N10" s="121">
        <v>138</v>
      </c>
      <c r="O10" s="122" t="s">
        <v>2</v>
      </c>
      <c r="P10" s="120">
        <v>138</v>
      </c>
      <c r="Q10" s="123">
        <v>24</v>
      </c>
      <c r="R10" s="124" t="s">
        <v>3</v>
      </c>
    </row>
    <row r="11" spans="1:29" ht="13.8" thickBot="1" x14ac:dyDescent="0.3">
      <c r="A11" s="126" t="s">
        <v>15</v>
      </c>
      <c r="B11" s="127" t="s">
        <v>2</v>
      </c>
      <c r="C11" s="127" t="s">
        <v>37</v>
      </c>
      <c r="D11" s="189"/>
      <c r="E11" s="190"/>
      <c r="F11" s="191"/>
      <c r="H11" s="118">
        <v>7</v>
      </c>
      <c r="I11" s="119" t="s">
        <v>32</v>
      </c>
      <c r="J11" s="120">
        <v>22</v>
      </c>
      <c r="K11" s="121">
        <v>10</v>
      </c>
      <c r="L11" s="121">
        <v>4</v>
      </c>
      <c r="M11" s="120">
        <v>8</v>
      </c>
      <c r="N11" s="121">
        <v>126</v>
      </c>
      <c r="O11" s="122" t="s">
        <v>2</v>
      </c>
      <c r="P11" s="120">
        <v>138</v>
      </c>
      <c r="Q11" s="123">
        <v>24</v>
      </c>
      <c r="R11" s="124" t="s">
        <v>3</v>
      </c>
    </row>
    <row r="12" spans="1:29" ht="13.8" thickTop="1" x14ac:dyDescent="0.25">
      <c r="A12" s="131"/>
      <c r="B12" s="131"/>
      <c r="C12" s="131"/>
      <c r="D12" s="132"/>
      <c r="E12" s="132"/>
      <c r="F12" s="132"/>
      <c r="H12" s="118">
        <v>8</v>
      </c>
      <c r="I12" s="119" t="s">
        <v>11</v>
      </c>
      <c r="J12" s="120">
        <v>22</v>
      </c>
      <c r="K12" s="121">
        <v>9</v>
      </c>
      <c r="L12" s="121">
        <v>6</v>
      </c>
      <c r="M12" s="120">
        <v>7</v>
      </c>
      <c r="N12" s="121">
        <v>130</v>
      </c>
      <c r="O12" s="122" t="s">
        <v>2</v>
      </c>
      <c r="P12" s="120">
        <v>134</v>
      </c>
      <c r="Q12" s="123">
        <v>24</v>
      </c>
      <c r="R12" s="124" t="s">
        <v>3</v>
      </c>
    </row>
    <row r="13" spans="1:29" x14ac:dyDescent="0.25">
      <c r="A13" s="133"/>
      <c r="B13" s="133"/>
      <c r="C13" s="133"/>
      <c r="D13" s="133"/>
      <c r="E13" s="133"/>
      <c r="F13" s="133"/>
      <c r="H13" s="118">
        <v>9</v>
      </c>
      <c r="I13" s="119" t="s">
        <v>17</v>
      </c>
      <c r="J13" s="120">
        <v>23</v>
      </c>
      <c r="K13" s="121">
        <v>10</v>
      </c>
      <c r="L13" s="121">
        <v>2</v>
      </c>
      <c r="M13" s="120">
        <v>11</v>
      </c>
      <c r="N13" s="121">
        <v>134</v>
      </c>
      <c r="O13" s="122" t="s">
        <v>2</v>
      </c>
      <c r="P13" s="120">
        <v>142</v>
      </c>
      <c r="Q13" s="123">
        <v>22</v>
      </c>
      <c r="R13" s="124" t="s">
        <v>3</v>
      </c>
    </row>
    <row r="14" spans="1:29" x14ac:dyDescent="0.25">
      <c r="A14" s="133"/>
      <c r="B14" s="133"/>
      <c r="C14" s="133"/>
      <c r="D14" s="133"/>
      <c r="E14" s="133"/>
      <c r="F14" s="133"/>
      <c r="H14" s="118">
        <v>10</v>
      </c>
      <c r="I14" s="125" t="s">
        <v>14</v>
      </c>
      <c r="J14" s="120">
        <v>22</v>
      </c>
      <c r="K14" s="121">
        <v>5</v>
      </c>
      <c r="L14" s="121">
        <v>3</v>
      </c>
      <c r="M14" s="120">
        <v>14</v>
      </c>
      <c r="N14" s="121">
        <v>106</v>
      </c>
      <c r="O14" s="122" t="s">
        <v>2</v>
      </c>
      <c r="P14" s="120">
        <v>158</v>
      </c>
      <c r="Q14" s="123">
        <v>13</v>
      </c>
      <c r="R14" s="124" t="s">
        <v>3</v>
      </c>
    </row>
    <row r="15" spans="1:29" x14ac:dyDescent="0.25">
      <c r="A15" s="133"/>
      <c r="B15" s="133"/>
      <c r="C15" s="133"/>
      <c r="D15" s="133"/>
      <c r="E15" s="133"/>
      <c r="F15" s="133"/>
      <c r="H15" s="118">
        <v>11</v>
      </c>
      <c r="I15" s="119" t="s">
        <v>31</v>
      </c>
      <c r="J15" s="120">
        <v>22</v>
      </c>
      <c r="K15" s="121">
        <v>3</v>
      </c>
      <c r="L15" s="121">
        <v>4</v>
      </c>
      <c r="M15" s="120">
        <v>15</v>
      </c>
      <c r="N15" s="121">
        <v>111</v>
      </c>
      <c r="O15" s="122" t="s">
        <v>2</v>
      </c>
      <c r="P15" s="120">
        <v>153</v>
      </c>
      <c r="Q15" s="123">
        <v>10</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20</v>
      </c>
      <c r="J16" s="120">
        <v>22</v>
      </c>
      <c r="K16" s="121">
        <v>2</v>
      </c>
      <c r="L16" s="121">
        <v>5</v>
      </c>
      <c r="M16" s="120">
        <v>15</v>
      </c>
      <c r="N16" s="121">
        <v>96</v>
      </c>
      <c r="O16" s="122" t="s">
        <v>2</v>
      </c>
      <c r="P16" s="120">
        <v>168</v>
      </c>
      <c r="Q16" s="123">
        <v>9</v>
      </c>
      <c r="R16" s="124" t="s">
        <v>3</v>
      </c>
      <c r="S16" s="159"/>
      <c r="T16" s="104"/>
      <c r="U16" s="121"/>
      <c r="V16" s="121"/>
      <c r="W16" s="121"/>
      <c r="X16" s="121"/>
      <c r="Y16" s="121"/>
      <c r="Z16" s="121"/>
      <c r="AA16" s="121"/>
      <c r="AB16" s="123"/>
      <c r="AC16" s="135"/>
    </row>
    <row r="17" spans="1:24" ht="13.8" thickBot="1" x14ac:dyDescent="0.3">
      <c r="A17" s="133"/>
      <c r="B17" s="133"/>
      <c r="C17" s="133"/>
      <c r="D17" s="133"/>
      <c r="E17" s="133"/>
      <c r="F17" s="133"/>
      <c r="H17" s="146">
        <v>13</v>
      </c>
      <c r="I17" s="137" t="s">
        <v>65</v>
      </c>
      <c r="J17" s="138">
        <v>22</v>
      </c>
      <c r="K17" s="139">
        <v>2</v>
      </c>
      <c r="L17" s="139">
        <v>1</v>
      </c>
      <c r="M17" s="138">
        <v>19</v>
      </c>
      <c r="N17" s="139">
        <v>77</v>
      </c>
      <c r="O17" s="140" t="s">
        <v>2</v>
      </c>
      <c r="P17" s="138">
        <v>187</v>
      </c>
      <c r="Q17" s="141">
        <v>5</v>
      </c>
      <c r="R17" s="142" t="s">
        <v>3</v>
      </c>
    </row>
    <row r="18" spans="1:24" ht="13.8" thickTop="1" x14ac:dyDescent="0.25">
      <c r="A18" s="133"/>
      <c r="B18" s="133"/>
      <c r="C18" s="133"/>
      <c r="D18" s="133"/>
      <c r="E18" s="133"/>
      <c r="F18" s="133"/>
      <c r="H18" s="122"/>
      <c r="I18" s="136"/>
      <c r="J18" s="121">
        <v>288</v>
      </c>
      <c r="K18" s="121">
        <v>126</v>
      </c>
      <c r="L18" s="121">
        <v>36</v>
      </c>
      <c r="M18" s="121">
        <v>126</v>
      </c>
      <c r="N18" s="121">
        <v>1728</v>
      </c>
      <c r="O18" s="121">
        <v>0</v>
      </c>
      <c r="P18" s="121">
        <v>1728</v>
      </c>
      <c r="Q18" s="123">
        <v>288</v>
      </c>
      <c r="R18" s="121"/>
    </row>
    <row r="19" spans="1:24" x14ac:dyDescent="0.25">
      <c r="A19" s="133"/>
      <c r="B19" s="133"/>
      <c r="C19" s="133"/>
      <c r="D19" s="133"/>
      <c r="E19" s="133"/>
      <c r="F19" s="133"/>
      <c r="H19" s="122"/>
      <c r="I19" s="136"/>
      <c r="J19" s="121"/>
      <c r="K19" s="121"/>
      <c r="L19" s="121"/>
      <c r="M19" s="121"/>
      <c r="N19" s="121"/>
      <c r="O19" s="121"/>
      <c r="P19" s="121"/>
      <c r="Q19" s="121"/>
      <c r="R19" s="121"/>
    </row>
    <row r="20" spans="1:24" ht="13.8" thickBot="1" x14ac:dyDescent="0.3">
      <c r="A20" s="133"/>
      <c r="B20" s="133"/>
      <c r="C20" s="133"/>
      <c r="D20" s="133"/>
      <c r="E20" s="133"/>
      <c r="F20" s="133"/>
      <c r="H20" s="122"/>
      <c r="I20" s="136"/>
      <c r="J20" s="121"/>
      <c r="K20" s="121"/>
      <c r="L20" s="121"/>
      <c r="M20" s="121"/>
      <c r="N20" s="121"/>
      <c r="O20" s="121"/>
      <c r="P20" s="121"/>
      <c r="Q20" s="121"/>
      <c r="R20" s="121"/>
    </row>
    <row r="21" spans="1:24" ht="14.4" thickTop="1" thickBot="1" x14ac:dyDescent="0.3">
      <c r="A21" s="95" t="s">
        <v>57</v>
      </c>
      <c r="B21" s="96">
        <v>0</v>
      </c>
      <c r="C21" s="177" t="s">
        <v>120</v>
      </c>
      <c r="D21" s="96"/>
      <c r="E21" s="97"/>
      <c r="F21" s="98"/>
      <c r="G21" s="99"/>
      <c r="H21" s="100" t="s">
        <v>5</v>
      </c>
      <c r="I21" s="101"/>
      <c r="J21" s="102" t="s">
        <v>77</v>
      </c>
      <c r="K21" s="102" t="s">
        <v>74</v>
      </c>
      <c r="L21" s="102" t="s">
        <v>75</v>
      </c>
      <c r="M21" s="102" t="s">
        <v>76</v>
      </c>
      <c r="N21" s="102" t="s">
        <v>78</v>
      </c>
      <c r="O21" s="102"/>
      <c r="P21" s="102" t="s">
        <v>79</v>
      </c>
      <c r="Q21" s="279" t="s">
        <v>80</v>
      </c>
      <c r="R21" s="280"/>
    </row>
    <row r="22" spans="1:24" ht="13.8" thickTop="1" x14ac:dyDescent="0.25">
      <c r="A22" s="103" t="s">
        <v>30</v>
      </c>
      <c r="B22" s="104" t="s">
        <v>2</v>
      </c>
      <c r="C22" s="104" t="s">
        <v>8</v>
      </c>
      <c r="D22" s="105">
        <v>11</v>
      </c>
      <c r="E22" s="106" t="s">
        <v>2</v>
      </c>
      <c r="F22" s="107">
        <v>1</v>
      </c>
      <c r="H22" s="108">
        <v>1</v>
      </c>
      <c r="I22" s="144" t="s">
        <v>16</v>
      </c>
      <c r="J22" s="110">
        <v>22</v>
      </c>
      <c r="K22" s="111">
        <v>17</v>
      </c>
      <c r="L22" s="111">
        <v>3</v>
      </c>
      <c r="M22" s="110">
        <v>2</v>
      </c>
      <c r="N22" s="111">
        <v>169</v>
      </c>
      <c r="O22" s="112" t="s">
        <v>2</v>
      </c>
      <c r="P22" s="110">
        <v>95</v>
      </c>
      <c r="Q22" s="113">
        <v>37</v>
      </c>
      <c r="R22" s="114" t="s">
        <v>3</v>
      </c>
    </row>
    <row r="23" spans="1:24" x14ac:dyDescent="0.25">
      <c r="A23" s="103" t="s">
        <v>24</v>
      </c>
      <c r="B23" s="104" t="s">
        <v>2</v>
      </c>
      <c r="C23" s="104" t="s">
        <v>42</v>
      </c>
      <c r="D23" s="115">
        <v>8</v>
      </c>
      <c r="E23" s="116" t="s">
        <v>2</v>
      </c>
      <c r="F23" s="117">
        <v>4</v>
      </c>
      <c r="H23" s="118">
        <v>2</v>
      </c>
      <c r="I23" s="144" t="s">
        <v>85</v>
      </c>
      <c r="J23" s="145">
        <v>22</v>
      </c>
      <c r="K23" s="121">
        <v>13</v>
      </c>
      <c r="L23" s="121">
        <v>5</v>
      </c>
      <c r="M23" s="120">
        <v>4</v>
      </c>
      <c r="N23" s="121">
        <v>153</v>
      </c>
      <c r="O23" s="122" t="s">
        <v>2</v>
      </c>
      <c r="P23" s="120">
        <v>111</v>
      </c>
      <c r="Q23" s="123">
        <v>31</v>
      </c>
      <c r="R23" s="124" t="s">
        <v>3</v>
      </c>
    </row>
    <row r="24" spans="1:24" x14ac:dyDescent="0.25">
      <c r="A24" s="103" t="s">
        <v>86</v>
      </c>
      <c r="B24" s="104" t="s">
        <v>2</v>
      </c>
      <c r="C24" s="104" t="s">
        <v>33</v>
      </c>
      <c r="D24" s="115">
        <v>6</v>
      </c>
      <c r="E24" s="116" t="s">
        <v>2</v>
      </c>
      <c r="F24" s="117">
        <v>6</v>
      </c>
      <c r="H24" s="118">
        <v>3</v>
      </c>
      <c r="I24" s="144" t="s">
        <v>30</v>
      </c>
      <c r="J24" s="145">
        <v>22</v>
      </c>
      <c r="K24" s="121">
        <v>12</v>
      </c>
      <c r="L24" s="121">
        <v>5</v>
      </c>
      <c r="M24" s="120">
        <v>5</v>
      </c>
      <c r="N24" s="121">
        <v>152</v>
      </c>
      <c r="O24" s="122" t="s">
        <v>2</v>
      </c>
      <c r="P24" s="120">
        <v>112</v>
      </c>
      <c r="Q24" s="123">
        <v>29</v>
      </c>
      <c r="R24" s="124" t="s">
        <v>3</v>
      </c>
    </row>
    <row r="25" spans="1:24" x14ac:dyDescent="0.25">
      <c r="A25" s="103" t="s">
        <v>85</v>
      </c>
      <c r="B25" s="104" t="s">
        <v>2</v>
      </c>
      <c r="C25" s="104" t="s">
        <v>34</v>
      </c>
      <c r="D25" s="115">
        <v>9</v>
      </c>
      <c r="E25" s="116" t="s">
        <v>2</v>
      </c>
      <c r="F25" s="117">
        <v>3</v>
      </c>
      <c r="H25" s="118">
        <v>4</v>
      </c>
      <c r="I25" s="144" t="s">
        <v>23</v>
      </c>
      <c r="J25" s="145">
        <v>22</v>
      </c>
      <c r="K25" s="121">
        <v>12</v>
      </c>
      <c r="L25" s="121">
        <v>4</v>
      </c>
      <c r="M25" s="120">
        <v>6</v>
      </c>
      <c r="N25" s="121">
        <v>151</v>
      </c>
      <c r="O25" s="122" t="s">
        <v>2</v>
      </c>
      <c r="P25" s="120">
        <v>113</v>
      </c>
      <c r="Q25" s="123">
        <v>28</v>
      </c>
      <c r="R25" s="124" t="s">
        <v>3</v>
      </c>
    </row>
    <row r="26" spans="1:24" x14ac:dyDescent="0.25">
      <c r="A26" s="103" t="s">
        <v>16</v>
      </c>
      <c r="B26" s="104" t="s">
        <v>2</v>
      </c>
      <c r="C26" s="104" t="s">
        <v>13</v>
      </c>
      <c r="D26" s="115">
        <v>4</v>
      </c>
      <c r="E26" s="116" t="s">
        <v>2</v>
      </c>
      <c r="F26" s="117">
        <v>8</v>
      </c>
      <c r="H26" s="118">
        <v>5</v>
      </c>
      <c r="I26" s="144" t="s">
        <v>13</v>
      </c>
      <c r="J26" s="145">
        <v>22</v>
      </c>
      <c r="K26" s="121">
        <v>11</v>
      </c>
      <c r="L26" s="121">
        <v>5</v>
      </c>
      <c r="M26" s="120">
        <v>6</v>
      </c>
      <c r="N26" s="121">
        <v>153</v>
      </c>
      <c r="O26" s="122" t="s">
        <v>2</v>
      </c>
      <c r="P26" s="120">
        <v>111</v>
      </c>
      <c r="Q26" s="123">
        <v>27</v>
      </c>
      <c r="R26" s="124" t="s">
        <v>3</v>
      </c>
    </row>
    <row r="27" spans="1:24" x14ac:dyDescent="0.25">
      <c r="A27" s="103" t="s">
        <v>50</v>
      </c>
      <c r="B27" s="104" t="s">
        <v>2</v>
      </c>
      <c r="C27" s="104" t="s">
        <v>87</v>
      </c>
      <c r="D27" s="115">
        <v>11</v>
      </c>
      <c r="E27" s="116" t="s">
        <v>2</v>
      </c>
      <c r="F27" s="117">
        <v>1</v>
      </c>
      <c r="H27" s="118">
        <v>6</v>
      </c>
      <c r="I27" s="144" t="s">
        <v>33</v>
      </c>
      <c r="J27" s="145">
        <v>23</v>
      </c>
      <c r="K27" s="121">
        <v>10</v>
      </c>
      <c r="L27" s="121">
        <v>4</v>
      </c>
      <c r="M27" s="120">
        <v>9</v>
      </c>
      <c r="N27" s="121">
        <v>142</v>
      </c>
      <c r="O27" s="122" t="s">
        <v>2</v>
      </c>
      <c r="P27" s="120">
        <v>134</v>
      </c>
      <c r="Q27" s="123">
        <v>24</v>
      </c>
      <c r="R27" s="124" t="s">
        <v>3</v>
      </c>
    </row>
    <row r="28" spans="1:24" ht="13.8" thickBot="1" x14ac:dyDescent="0.3">
      <c r="A28" s="126" t="s">
        <v>23</v>
      </c>
      <c r="B28" s="127" t="s">
        <v>2</v>
      </c>
      <c r="C28" s="127" t="s">
        <v>37</v>
      </c>
      <c r="D28" s="189"/>
      <c r="E28" s="190"/>
      <c r="F28" s="191"/>
      <c r="H28" s="118">
        <v>7</v>
      </c>
      <c r="I28" s="144" t="s">
        <v>24</v>
      </c>
      <c r="J28" s="145">
        <v>22</v>
      </c>
      <c r="K28" s="121">
        <v>9</v>
      </c>
      <c r="L28" s="121">
        <v>3</v>
      </c>
      <c r="M28" s="120">
        <v>10</v>
      </c>
      <c r="N28" s="121">
        <v>131</v>
      </c>
      <c r="O28" s="122" t="s">
        <v>2</v>
      </c>
      <c r="P28" s="120">
        <v>133</v>
      </c>
      <c r="Q28" s="123">
        <v>21</v>
      </c>
      <c r="R28" s="124" t="s">
        <v>3</v>
      </c>
      <c r="X28" s="91" t="s">
        <v>39</v>
      </c>
    </row>
    <row r="29" spans="1:24" ht="13.8" thickTop="1" x14ac:dyDescent="0.25">
      <c r="A29" s="131"/>
      <c r="B29" s="131"/>
      <c r="C29" s="131"/>
      <c r="D29" s="132"/>
      <c r="E29" s="131"/>
      <c r="F29" s="132"/>
      <c r="H29" s="118">
        <v>8</v>
      </c>
      <c r="I29" s="144" t="s">
        <v>42</v>
      </c>
      <c r="J29" s="145">
        <v>22</v>
      </c>
      <c r="K29" s="121">
        <v>9</v>
      </c>
      <c r="L29" s="121">
        <v>3</v>
      </c>
      <c r="M29" s="120">
        <v>10</v>
      </c>
      <c r="N29" s="121">
        <v>131</v>
      </c>
      <c r="O29" s="122" t="s">
        <v>2</v>
      </c>
      <c r="P29" s="120">
        <v>133</v>
      </c>
      <c r="Q29" s="123">
        <v>21</v>
      </c>
      <c r="R29" s="124" t="s">
        <v>3</v>
      </c>
    </row>
    <row r="30" spans="1:24" x14ac:dyDescent="0.25">
      <c r="A30" s="133"/>
      <c r="B30" s="133"/>
      <c r="C30" s="133"/>
      <c r="D30" s="133"/>
      <c r="E30" s="133"/>
      <c r="F30" s="133"/>
      <c r="H30" s="118">
        <v>9</v>
      </c>
      <c r="I30" s="144" t="s">
        <v>8</v>
      </c>
      <c r="J30" s="145">
        <v>22</v>
      </c>
      <c r="K30" s="121">
        <v>7</v>
      </c>
      <c r="L30" s="121">
        <v>7</v>
      </c>
      <c r="M30" s="120">
        <v>8</v>
      </c>
      <c r="N30" s="121">
        <v>130</v>
      </c>
      <c r="O30" s="122" t="s">
        <v>2</v>
      </c>
      <c r="P30" s="120">
        <v>134</v>
      </c>
      <c r="Q30" s="123">
        <v>21</v>
      </c>
      <c r="R30" s="124" t="s">
        <v>3</v>
      </c>
    </row>
    <row r="31" spans="1:24" x14ac:dyDescent="0.25">
      <c r="A31" s="133"/>
      <c r="B31" s="133"/>
      <c r="C31" s="133"/>
      <c r="D31" s="133"/>
      <c r="E31" s="133"/>
      <c r="F31" s="133"/>
      <c r="H31" s="118">
        <v>10</v>
      </c>
      <c r="I31" s="144" t="s">
        <v>86</v>
      </c>
      <c r="J31" s="145">
        <v>23</v>
      </c>
      <c r="K31" s="121">
        <v>6</v>
      </c>
      <c r="L31" s="121">
        <v>7</v>
      </c>
      <c r="M31" s="120">
        <v>10</v>
      </c>
      <c r="N31" s="121">
        <v>130</v>
      </c>
      <c r="O31" s="122" t="s">
        <v>2</v>
      </c>
      <c r="P31" s="120">
        <v>146</v>
      </c>
      <c r="Q31" s="123">
        <v>19</v>
      </c>
      <c r="R31" s="124" t="s">
        <v>3</v>
      </c>
    </row>
    <row r="32" spans="1:24" x14ac:dyDescent="0.25">
      <c r="A32" s="133"/>
      <c r="B32" s="133"/>
      <c r="C32" s="133"/>
      <c r="D32" s="133"/>
      <c r="E32" s="133"/>
      <c r="F32" s="133"/>
      <c r="H32" s="118">
        <v>11</v>
      </c>
      <c r="I32" s="144" t="s">
        <v>50</v>
      </c>
      <c r="J32" s="145">
        <v>22</v>
      </c>
      <c r="K32" s="121">
        <v>7</v>
      </c>
      <c r="L32" s="121">
        <v>2</v>
      </c>
      <c r="M32" s="120">
        <v>13</v>
      </c>
      <c r="N32" s="121">
        <v>129</v>
      </c>
      <c r="O32" s="122" t="s">
        <v>2</v>
      </c>
      <c r="P32" s="120">
        <v>135</v>
      </c>
      <c r="Q32" s="123">
        <v>16</v>
      </c>
      <c r="R32" s="134" t="s">
        <v>3</v>
      </c>
    </row>
    <row r="33" spans="1:29" x14ac:dyDescent="0.25">
      <c r="A33" s="133"/>
      <c r="B33" s="133"/>
      <c r="C33" s="133"/>
      <c r="D33" s="133"/>
      <c r="E33" s="133"/>
      <c r="F33" s="133"/>
      <c r="H33" s="118">
        <v>12</v>
      </c>
      <c r="I33" s="144" t="s">
        <v>34</v>
      </c>
      <c r="J33" s="145">
        <v>22</v>
      </c>
      <c r="K33" s="121">
        <v>5</v>
      </c>
      <c r="L33" s="121">
        <v>3</v>
      </c>
      <c r="M33" s="120">
        <v>14</v>
      </c>
      <c r="N33" s="121">
        <v>108</v>
      </c>
      <c r="O33" s="122" t="s">
        <v>2</v>
      </c>
      <c r="P33" s="120">
        <v>156</v>
      </c>
      <c r="Q33" s="123">
        <v>13</v>
      </c>
      <c r="R33" s="134" t="s">
        <v>3</v>
      </c>
    </row>
    <row r="34" spans="1:29" ht="13.8" thickBot="1" x14ac:dyDescent="0.3">
      <c r="A34" s="133"/>
      <c r="B34" s="133"/>
      <c r="C34" s="133"/>
      <c r="D34" s="133"/>
      <c r="E34" s="133"/>
      <c r="F34" s="133"/>
      <c r="H34" s="146">
        <v>13</v>
      </c>
      <c r="I34" s="147" t="s">
        <v>87</v>
      </c>
      <c r="J34" s="148">
        <v>22</v>
      </c>
      <c r="K34" s="139">
        <v>0</v>
      </c>
      <c r="L34" s="139">
        <v>1</v>
      </c>
      <c r="M34" s="138">
        <v>21</v>
      </c>
      <c r="N34" s="139">
        <v>49</v>
      </c>
      <c r="O34" s="140" t="s">
        <v>2</v>
      </c>
      <c r="P34" s="138">
        <v>215</v>
      </c>
      <c r="Q34" s="141">
        <v>1</v>
      </c>
      <c r="R34" s="149" t="s">
        <v>3</v>
      </c>
    </row>
    <row r="35" spans="1:29" ht="13.8" thickTop="1" x14ac:dyDescent="0.25">
      <c r="A35" s="133"/>
      <c r="B35" s="133"/>
      <c r="C35" s="133"/>
      <c r="D35" s="133"/>
      <c r="E35" s="133"/>
      <c r="F35" s="133"/>
      <c r="H35" s="122"/>
      <c r="I35" s="136"/>
      <c r="J35" s="121">
        <v>288</v>
      </c>
      <c r="K35" s="121">
        <v>118</v>
      </c>
      <c r="L35" s="121">
        <v>52</v>
      </c>
      <c r="M35" s="121">
        <v>118</v>
      </c>
      <c r="N35" s="121">
        <v>1728</v>
      </c>
      <c r="O35" s="121">
        <v>0</v>
      </c>
      <c r="P35" s="121">
        <v>1728</v>
      </c>
      <c r="Q35" s="123">
        <v>288</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117</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45</v>
      </c>
      <c r="B39" s="131" t="s">
        <v>2</v>
      </c>
      <c r="C39" s="158" t="s">
        <v>63</v>
      </c>
      <c r="D39" s="163">
        <v>4</v>
      </c>
      <c r="E39" s="164" t="s">
        <v>2</v>
      </c>
      <c r="F39" s="165">
        <v>8</v>
      </c>
      <c r="H39" s="108">
        <v>1</v>
      </c>
      <c r="I39" s="166" t="s">
        <v>29</v>
      </c>
      <c r="J39" s="110">
        <v>21</v>
      </c>
      <c r="K39" s="111">
        <v>16</v>
      </c>
      <c r="L39" s="111">
        <v>3</v>
      </c>
      <c r="M39" s="110">
        <v>2</v>
      </c>
      <c r="N39" s="111">
        <v>157</v>
      </c>
      <c r="O39" s="112" t="s">
        <v>2</v>
      </c>
      <c r="P39" s="110">
        <v>95</v>
      </c>
      <c r="Q39" s="113">
        <v>35</v>
      </c>
      <c r="R39" s="114" t="s">
        <v>3</v>
      </c>
    </row>
    <row r="40" spans="1:29" x14ac:dyDescent="0.25">
      <c r="A40" s="162" t="s">
        <v>21</v>
      </c>
      <c r="B40" s="131" t="s">
        <v>2</v>
      </c>
      <c r="C40" s="158" t="s">
        <v>44</v>
      </c>
      <c r="D40" s="167">
        <v>4</v>
      </c>
      <c r="E40" s="131" t="s">
        <v>2</v>
      </c>
      <c r="F40" s="168">
        <v>8</v>
      </c>
      <c r="H40" s="118">
        <v>2</v>
      </c>
      <c r="I40" s="144" t="s">
        <v>9</v>
      </c>
      <c r="J40" s="145">
        <v>21</v>
      </c>
      <c r="K40" s="151">
        <v>15</v>
      </c>
      <c r="L40" s="121">
        <v>3</v>
      </c>
      <c r="M40" s="120">
        <v>3</v>
      </c>
      <c r="N40" s="151">
        <v>152</v>
      </c>
      <c r="O40" s="122" t="s">
        <v>2</v>
      </c>
      <c r="P40" s="120">
        <v>100</v>
      </c>
      <c r="Q40" s="152">
        <v>33</v>
      </c>
      <c r="R40" s="124" t="s">
        <v>3</v>
      </c>
    </row>
    <row r="41" spans="1:29" x14ac:dyDescent="0.25">
      <c r="A41" s="162" t="s">
        <v>88</v>
      </c>
      <c r="B41" s="131" t="s">
        <v>2</v>
      </c>
      <c r="C41" s="158" t="s">
        <v>9</v>
      </c>
      <c r="D41" s="167">
        <v>5</v>
      </c>
      <c r="E41" s="131" t="s">
        <v>2</v>
      </c>
      <c r="F41" s="168">
        <v>7</v>
      </c>
      <c r="H41" s="118">
        <v>3</v>
      </c>
      <c r="I41" s="144" t="s">
        <v>36</v>
      </c>
      <c r="J41" s="145">
        <v>21</v>
      </c>
      <c r="K41" s="151">
        <v>12</v>
      </c>
      <c r="L41" s="121">
        <v>5</v>
      </c>
      <c r="M41" s="120">
        <v>4</v>
      </c>
      <c r="N41" s="151">
        <v>148</v>
      </c>
      <c r="O41" s="122" t="s">
        <v>2</v>
      </c>
      <c r="P41" s="120">
        <v>104</v>
      </c>
      <c r="Q41" s="152">
        <v>29</v>
      </c>
      <c r="R41" s="124" t="s">
        <v>3</v>
      </c>
    </row>
    <row r="42" spans="1:29" x14ac:dyDescent="0.25">
      <c r="A42" s="162" t="s">
        <v>22</v>
      </c>
      <c r="B42" s="131" t="s">
        <v>2</v>
      </c>
      <c r="C42" s="158" t="s">
        <v>89</v>
      </c>
      <c r="D42" s="167">
        <v>7</v>
      </c>
      <c r="E42" s="131" t="s">
        <v>2</v>
      </c>
      <c r="F42" s="168">
        <v>5</v>
      </c>
      <c r="G42" s="131"/>
      <c r="H42" s="118">
        <v>4</v>
      </c>
      <c r="I42" s="153" t="s">
        <v>88</v>
      </c>
      <c r="J42" s="145">
        <v>21</v>
      </c>
      <c r="K42" s="151">
        <v>9</v>
      </c>
      <c r="L42" s="121">
        <v>6</v>
      </c>
      <c r="M42" s="120">
        <v>6</v>
      </c>
      <c r="N42" s="151">
        <v>135</v>
      </c>
      <c r="O42" s="122" t="s">
        <v>2</v>
      </c>
      <c r="P42" s="120">
        <v>117</v>
      </c>
      <c r="Q42" s="152">
        <v>24</v>
      </c>
      <c r="R42" s="124" t="s">
        <v>3</v>
      </c>
    </row>
    <row r="43" spans="1:29" x14ac:dyDescent="0.25">
      <c r="A43" s="162" t="s">
        <v>29</v>
      </c>
      <c r="B43" s="131" t="s">
        <v>2</v>
      </c>
      <c r="C43" s="158" t="s">
        <v>36</v>
      </c>
      <c r="D43" s="167">
        <v>7</v>
      </c>
      <c r="E43" s="131" t="s">
        <v>2</v>
      </c>
      <c r="F43" s="168">
        <v>5</v>
      </c>
      <c r="H43" s="118">
        <v>5</v>
      </c>
      <c r="I43" s="144" t="s">
        <v>22</v>
      </c>
      <c r="J43" s="145">
        <v>21</v>
      </c>
      <c r="K43" s="151">
        <v>11</v>
      </c>
      <c r="L43" s="121">
        <v>1</v>
      </c>
      <c r="M43" s="120">
        <v>9</v>
      </c>
      <c r="N43" s="151">
        <v>125</v>
      </c>
      <c r="O43" s="122" t="s">
        <v>2</v>
      </c>
      <c r="P43" s="120">
        <v>127</v>
      </c>
      <c r="Q43" s="152">
        <v>23</v>
      </c>
      <c r="R43" s="124" t="s">
        <v>3</v>
      </c>
    </row>
    <row r="44" spans="1:29" ht="13.8" thickBot="1" x14ac:dyDescent="0.3">
      <c r="A44" s="231">
        <v>0</v>
      </c>
      <c r="B44" s="170" t="s">
        <v>2</v>
      </c>
      <c r="C44" s="232">
        <v>0</v>
      </c>
      <c r="D44" s="172" t="s">
        <v>39</v>
      </c>
      <c r="E44" s="170" t="s">
        <v>2</v>
      </c>
      <c r="F44" s="173" t="s">
        <v>39</v>
      </c>
      <c r="H44" s="118">
        <v>6</v>
      </c>
      <c r="I44" s="153" t="s">
        <v>63</v>
      </c>
      <c r="J44" s="145">
        <v>21</v>
      </c>
      <c r="K44" s="151">
        <v>8</v>
      </c>
      <c r="L44" s="121">
        <v>7</v>
      </c>
      <c r="M44" s="120">
        <v>6</v>
      </c>
      <c r="N44" s="151">
        <v>135</v>
      </c>
      <c r="O44" s="122" t="s">
        <v>2</v>
      </c>
      <c r="P44" s="120">
        <v>117</v>
      </c>
      <c r="Q44" s="152">
        <v>23</v>
      </c>
      <c r="R44" s="124" t="s">
        <v>3</v>
      </c>
    </row>
    <row r="45" spans="1:29" ht="13.8" thickTop="1" x14ac:dyDescent="0.25">
      <c r="A45" s="131"/>
      <c r="B45" s="131"/>
      <c r="C45" s="131"/>
      <c r="D45" s="132"/>
      <c r="E45" s="131"/>
      <c r="F45" s="132"/>
      <c r="H45" s="118">
        <v>7</v>
      </c>
      <c r="I45" s="153" t="s">
        <v>21</v>
      </c>
      <c r="J45" s="145">
        <v>21</v>
      </c>
      <c r="K45" s="151">
        <v>6</v>
      </c>
      <c r="L45" s="121">
        <v>8</v>
      </c>
      <c r="M45" s="120">
        <v>7</v>
      </c>
      <c r="N45" s="151">
        <v>124</v>
      </c>
      <c r="O45" s="122" t="s">
        <v>2</v>
      </c>
      <c r="P45" s="120">
        <v>128</v>
      </c>
      <c r="Q45" s="152">
        <v>20</v>
      </c>
      <c r="R45" s="124" t="s">
        <v>3</v>
      </c>
    </row>
    <row r="46" spans="1:29" x14ac:dyDescent="0.25">
      <c r="A46" s="131"/>
      <c r="B46" s="131"/>
      <c r="C46" s="131"/>
      <c r="D46" s="132"/>
      <c r="E46" s="132"/>
      <c r="F46" s="132"/>
      <c r="H46" s="118">
        <v>8</v>
      </c>
      <c r="I46" s="144" t="s">
        <v>89</v>
      </c>
      <c r="J46" s="145">
        <v>21</v>
      </c>
      <c r="K46" s="151">
        <v>6</v>
      </c>
      <c r="L46" s="121">
        <v>5</v>
      </c>
      <c r="M46" s="120">
        <v>10</v>
      </c>
      <c r="N46" s="151">
        <v>116</v>
      </c>
      <c r="O46" s="122" t="s">
        <v>2</v>
      </c>
      <c r="P46" s="120">
        <v>136</v>
      </c>
      <c r="Q46" s="152">
        <v>17</v>
      </c>
      <c r="R46" s="124" t="s">
        <v>3</v>
      </c>
    </row>
    <row r="47" spans="1:29" x14ac:dyDescent="0.25">
      <c r="A47" s="133"/>
      <c r="B47" s="133"/>
      <c r="C47" s="133"/>
      <c r="D47" s="133"/>
      <c r="E47" s="133"/>
      <c r="F47" s="133"/>
      <c r="H47" s="118">
        <v>9</v>
      </c>
      <c r="I47" s="153" t="s">
        <v>45</v>
      </c>
      <c r="J47" s="145">
        <v>21</v>
      </c>
      <c r="K47" s="151">
        <v>6</v>
      </c>
      <c r="L47" s="121">
        <v>4</v>
      </c>
      <c r="M47" s="120">
        <v>11</v>
      </c>
      <c r="N47" s="151">
        <v>111</v>
      </c>
      <c r="O47" s="122" t="s">
        <v>2</v>
      </c>
      <c r="P47" s="120">
        <v>141</v>
      </c>
      <c r="Q47" s="152">
        <v>16</v>
      </c>
      <c r="R47" s="124" t="s">
        <v>3</v>
      </c>
    </row>
    <row r="48" spans="1:29" x14ac:dyDescent="0.25">
      <c r="A48" s="133"/>
      <c r="B48" s="133"/>
      <c r="C48" s="133"/>
      <c r="D48" s="133"/>
      <c r="E48" s="133"/>
      <c r="F48" s="133"/>
      <c r="H48" s="118">
        <v>10</v>
      </c>
      <c r="I48" s="144" t="s">
        <v>46</v>
      </c>
      <c r="J48" s="145">
        <v>20</v>
      </c>
      <c r="K48" s="151">
        <v>5</v>
      </c>
      <c r="L48" s="121">
        <v>4</v>
      </c>
      <c r="M48" s="120">
        <v>11</v>
      </c>
      <c r="N48" s="151">
        <v>107</v>
      </c>
      <c r="O48" s="122" t="s">
        <v>2</v>
      </c>
      <c r="P48" s="120">
        <v>133</v>
      </c>
      <c r="Q48" s="152">
        <v>14</v>
      </c>
      <c r="R48" s="124" t="s">
        <v>3</v>
      </c>
    </row>
    <row r="49" spans="1:18" x14ac:dyDescent="0.25">
      <c r="A49" s="133"/>
      <c r="B49" s="133"/>
      <c r="C49" s="133"/>
      <c r="D49" s="133"/>
      <c r="E49" s="133"/>
      <c r="F49" s="133"/>
      <c r="H49" s="118">
        <v>11</v>
      </c>
      <c r="I49" s="144" t="s">
        <v>28</v>
      </c>
      <c r="J49" s="145">
        <v>20</v>
      </c>
      <c r="K49" s="151">
        <v>1</v>
      </c>
      <c r="L49" s="121">
        <v>7</v>
      </c>
      <c r="M49" s="120">
        <v>12</v>
      </c>
      <c r="N49" s="151">
        <v>106</v>
      </c>
      <c r="O49" s="122" t="s">
        <v>2</v>
      </c>
      <c r="P49" s="120">
        <v>134</v>
      </c>
      <c r="Q49" s="152">
        <v>9</v>
      </c>
      <c r="R49" s="124" t="s">
        <v>3</v>
      </c>
    </row>
    <row r="50" spans="1:18" ht="13.8" thickBot="1" x14ac:dyDescent="0.3">
      <c r="A50" s="133"/>
      <c r="B50" s="133"/>
      <c r="C50" s="133"/>
      <c r="D50" s="133"/>
      <c r="E50" s="133"/>
      <c r="F50" s="133"/>
      <c r="H50" s="146">
        <v>12</v>
      </c>
      <c r="I50" s="147" t="s">
        <v>44</v>
      </c>
      <c r="J50" s="148">
        <v>21</v>
      </c>
      <c r="K50" s="154">
        <v>2</v>
      </c>
      <c r="L50" s="139">
        <v>3</v>
      </c>
      <c r="M50" s="138">
        <v>16</v>
      </c>
      <c r="N50" s="154">
        <v>84</v>
      </c>
      <c r="O50" s="140" t="s">
        <v>2</v>
      </c>
      <c r="P50" s="138">
        <v>168</v>
      </c>
      <c r="Q50" s="155">
        <v>7</v>
      </c>
      <c r="R50" s="142" t="s">
        <v>3</v>
      </c>
    </row>
    <row r="51" spans="1:18" ht="13.8" thickTop="1" x14ac:dyDescent="0.25">
      <c r="A51" s="133"/>
      <c r="B51" s="133"/>
      <c r="C51" s="133"/>
      <c r="D51" s="133"/>
      <c r="E51" s="133"/>
      <c r="F51" s="133"/>
      <c r="J51" s="156">
        <v>250</v>
      </c>
      <c r="K51" s="156">
        <v>97</v>
      </c>
      <c r="L51" s="156">
        <v>56</v>
      </c>
      <c r="M51" s="156">
        <v>97</v>
      </c>
      <c r="N51" s="156">
        <v>1500</v>
      </c>
      <c r="O51" s="156">
        <v>0</v>
      </c>
      <c r="P51" s="156">
        <v>1500</v>
      </c>
      <c r="Q51" s="157">
        <v>250</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117</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49</v>
      </c>
      <c r="B55" s="164" t="s">
        <v>2</v>
      </c>
      <c r="C55" s="175" t="s">
        <v>90</v>
      </c>
      <c r="D55" s="163">
        <v>3</v>
      </c>
      <c r="E55" s="164" t="s">
        <v>2</v>
      </c>
      <c r="F55" s="165">
        <v>9</v>
      </c>
      <c r="H55" s="108">
        <v>1</v>
      </c>
      <c r="I55" s="176" t="s">
        <v>90</v>
      </c>
      <c r="J55" s="110">
        <v>21</v>
      </c>
      <c r="K55" s="111">
        <v>20</v>
      </c>
      <c r="L55" s="111">
        <v>0</v>
      </c>
      <c r="M55" s="110">
        <v>1</v>
      </c>
      <c r="N55" s="111">
        <v>179</v>
      </c>
      <c r="O55" s="112" t="s">
        <v>2</v>
      </c>
      <c r="P55" s="110">
        <v>73</v>
      </c>
      <c r="Q55" s="113">
        <v>40</v>
      </c>
      <c r="R55" s="114" t="s">
        <v>3</v>
      </c>
    </row>
    <row r="56" spans="1:18" x14ac:dyDescent="0.25">
      <c r="A56" s="162" t="s">
        <v>7</v>
      </c>
      <c r="B56" s="131" t="s">
        <v>2</v>
      </c>
      <c r="C56" s="158" t="s">
        <v>47</v>
      </c>
      <c r="D56" s="167">
        <v>6</v>
      </c>
      <c r="E56" s="131" t="s">
        <v>2</v>
      </c>
      <c r="F56" s="168">
        <v>6</v>
      </c>
      <c r="H56" s="118">
        <v>2</v>
      </c>
      <c r="I56" s="134" t="s">
        <v>92</v>
      </c>
      <c r="J56" s="120">
        <v>21</v>
      </c>
      <c r="K56" s="121">
        <v>16</v>
      </c>
      <c r="L56" s="121">
        <v>2</v>
      </c>
      <c r="M56" s="120">
        <v>3</v>
      </c>
      <c r="N56" s="121">
        <v>166</v>
      </c>
      <c r="O56" s="121" t="s">
        <v>2</v>
      </c>
      <c r="P56" s="120">
        <v>86</v>
      </c>
      <c r="Q56" s="123">
        <v>34</v>
      </c>
      <c r="R56" s="124" t="s">
        <v>3</v>
      </c>
    </row>
    <row r="57" spans="1:18" x14ac:dyDescent="0.25">
      <c r="A57" s="162" t="s">
        <v>10</v>
      </c>
      <c r="B57" s="131" t="s">
        <v>2</v>
      </c>
      <c r="C57" s="158" t="s">
        <v>27</v>
      </c>
      <c r="D57" s="167">
        <v>3</v>
      </c>
      <c r="E57" s="131" t="s">
        <v>2</v>
      </c>
      <c r="F57" s="168">
        <v>9</v>
      </c>
      <c r="H57" s="118">
        <v>3</v>
      </c>
      <c r="I57" s="134" t="s">
        <v>27</v>
      </c>
      <c r="J57" s="120">
        <v>21</v>
      </c>
      <c r="K57" s="121">
        <v>14</v>
      </c>
      <c r="L57" s="121">
        <v>2</v>
      </c>
      <c r="M57" s="120">
        <v>5</v>
      </c>
      <c r="N57" s="121">
        <v>147</v>
      </c>
      <c r="O57" s="121" t="s">
        <v>2</v>
      </c>
      <c r="P57" s="120">
        <v>105</v>
      </c>
      <c r="Q57" s="123">
        <v>30</v>
      </c>
      <c r="R57" s="124" t="s">
        <v>3</v>
      </c>
    </row>
    <row r="58" spans="1:18" x14ac:dyDescent="0.25">
      <c r="A58" s="162" t="s">
        <v>92</v>
      </c>
      <c r="B58" s="131" t="s">
        <v>2</v>
      </c>
      <c r="C58" s="158" t="s">
        <v>91</v>
      </c>
      <c r="D58" s="167">
        <v>11</v>
      </c>
      <c r="E58" s="131" t="s">
        <v>2</v>
      </c>
      <c r="F58" s="168">
        <v>1</v>
      </c>
      <c r="H58" s="118">
        <v>4</v>
      </c>
      <c r="I58" s="134" t="s">
        <v>26</v>
      </c>
      <c r="J58" s="120">
        <v>21</v>
      </c>
      <c r="K58" s="121">
        <v>13</v>
      </c>
      <c r="L58" s="121">
        <v>3</v>
      </c>
      <c r="M58" s="120">
        <v>5</v>
      </c>
      <c r="N58" s="121">
        <v>141</v>
      </c>
      <c r="O58" s="121" t="s">
        <v>2</v>
      </c>
      <c r="P58" s="120">
        <v>111</v>
      </c>
      <c r="Q58" s="123">
        <v>29</v>
      </c>
      <c r="R58" s="124" t="s">
        <v>3</v>
      </c>
    </row>
    <row r="59" spans="1:18" x14ac:dyDescent="0.25">
      <c r="A59" s="162" t="s">
        <v>68</v>
      </c>
      <c r="B59" s="131" t="s">
        <v>2</v>
      </c>
      <c r="C59" s="158" t="s">
        <v>48</v>
      </c>
      <c r="D59" s="167">
        <v>6</v>
      </c>
      <c r="E59" s="131" t="s">
        <v>2</v>
      </c>
      <c r="F59" s="168">
        <v>6</v>
      </c>
      <c r="H59" s="118">
        <v>5</v>
      </c>
      <c r="I59" s="158" t="s">
        <v>10</v>
      </c>
      <c r="J59" s="120">
        <v>21</v>
      </c>
      <c r="K59" s="121">
        <v>10</v>
      </c>
      <c r="L59" s="121">
        <v>4</v>
      </c>
      <c r="M59" s="120">
        <v>7</v>
      </c>
      <c r="N59" s="121">
        <v>137</v>
      </c>
      <c r="O59" s="121" t="s">
        <v>2</v>
      </c>
      <c r="P59" s="120">
        <v>115</v>
      </c>
      <c r="Q59" s="123">
        <v>24</v>
      </c>
      <c r="R59" s="124" t="s">
        <v>3</v>
      </c>
    </row>
    <row r="60" spans="1:18" ht="13.8" thickBot="1" x14ac:dyDescent="0.3">
      <c r="A60" s="169" t="s">
        <v>26</v>
      </c>
      <c r="B60" s="170" t="s">
        <v>2</v>
      </c>
      <c r="C60" s="171" t="s">
        <v>35</v>
      </c>
      <c r="D60" s="172">
        <v>7</v>
      </c>
      <c r="E60" s="170" t="s">
        <v>2</v>
      </c>
      <c r="F60" s="173">
        <v>5</v>
      </c>
      <c r="H60" s="118">
        <v>6</v>
      </c>
      <c r="I60" s="134" t="s">
        <v>68</v>
      </c>
      <c r="J60" s="120">
        <v>21</v>
      </c>
      <c r="K60" s="121">
        <v>8</v>
      </c>
      <c r="L60" s="121">
        <v>5</v>
      </c>
      <c r="M60" s="120">
        <v>8</v>
      </c>
      <c r="N60" s="121">
        <v>127</v>
      </c>
      <c r="O60" s="121" t="s">
        <v>2</v>
      </c>
      <c r="P60" s="120">
        <v>125</v>
      </c>
      <c r="Q60" s="123">
        <v>21</v>
      </c>
      <c r="R60" s="124" t="s">
        <v>3</v>
      </c>
    </row>
    <row r="61" spans="1:18" ht="13.8" thickTop="1" x14ac:dyDescent="0.25">
      <c r="A61" s="131"/>
      <c r="B61" s="131"/>
      <c r="C61" s="131"/>
      <c r="D61" s="132"/>
      <c r="E61" s="131"/>
      <c r="F61" s="132"/>
      <c r="H61" s="118">
        <v>7</v>
      </c>
      <c r="I61" s="134" t="s">
        <v>48</v>
      </c>
      <c r="J61" s="120">
        <v>21</v>
      </c>
      <c r="K61" s="121">
        <v>8</v>
      </c>
      <c r="L61" s="121">
        <v>3</v>
      </c>
      <c r="M61" s="120">
        <v>10</v>
      </c>
      <c r="N61" s="121">
        <v>126</v>
      </c>
      <c r="O61" s="121" t="s">
        <v>2</v>
      </c>
      <c r="P61" s="120">
        <v>126</v>
      </c>
      <c r="Q61" s="123">
        <v>19</v>
      </c>
      <c r="R61" s="124" t="s">
        <v>3</v>
      </c>
    </row>
    <row r="62" spans="1:18" x14ac:dyDescent="0.25">
      <c r="A62" s="133"/>
      <c r="B62" s="133"/>
      <c r="C62" s="133"/>
      <c r="D62" s="133"/>
      <c r="E62" s="133"/>
      <c r="F62" s="133"/>
      <c r="H62" s="118">
        <v>8</v>
      </c>
      <c r="I62" s="158" t="s">
        <v>7</v>
      </c>
      <c r="J62" s="120">
        <v>21</v>
      </c>
      <c r="K62" s="121">
        <v>8</v>
      </c>
      <c r="L62" s="121">
        <v>2</v>
      </c>
      <c r="M62" s="120">
        <v>11</v>
      </c>
      <c r="N62" s="121">
        <v>120</v>
      </c>
      <c r="O62" s="121" t="s">
        <v>2</v>
      </c>
      <c r="P62" s="120">
        <v>132</v>
      </c>
      <c r="Q62" s="123">
        <v>18</v>
      </c>
      <c r="R62" s="124" t="s">
        <v>3</v>
      </c>
    </row>
    <row r="63" spans="1:18" x14ac:dyDescent="0.25">
      <c r="A63" s="133"/>
      <c r="B63" s="133"/>
      <c r="C63" s="133"/>
      <c r="D63" s="133"/>
      <c r="E63" s="133"/>
      <c r="F63" s="133"/>
      <c r="H63" s="118">
        <v>9</v>
      </c>
      <c r="I63" s="134" t="s">
        <v>49</v>
      </c>
      <c r="J63" s="120">
        <v>21</v>
      </c>
      <c r="K63" s="121">
        <v>4</v>
      </c>
      <c r="L63" s="121">
        <v>5</v>
      </c>
      <c r="M63" s="120">
        <v>12</v>
      </c>
      <c r="N63" s="121">
        <v>107</v>
      </c>
      <c r="O63" s="121" t="s">
        <v>2</v>
      </c>
      <c r="P63" s="120">
        <v>145</v>
      </c>
      <c r="Q63" s="123">
        <v>13</v>
      </c>
      <c r="R63" s="124" t="s">
        <v>3</v>
      </c>
    </row>
    <row r="64" spans="1:18" x14ac:dyDescent="0.25">
      <c r="A64" s="93"/>
      <c r="B64" s="133"/>
      <c r="C64" s="133"/>
      <c r="D64" s="133"/>
      <c r="E64" s="133"/>
      <c r="F64" s="133"/>
      <c r="H64" s="118">
        <v>10</v>
      </c>
      <c r="I64" s="134" t="s">
        <v>35</v>
      </c>
      <c r="J64" s="120">
        <v>21</v>
      </c>
      <c r="K64" s="121">
        <v>3</v>
      </c>
      <c r="L64" s="121">
        <v>5</v>
      </c>
      <c r="M64" s="120">
        <v>13</v>
      </c>
      <c r="N64" s="121">
        <v>105</v>
      </c>
      <c r="O64" s="121" t="s">
        <v>2</v>
      </c>
      <c r="P64" s="120">
        <v>147</v>
      </c>
      <c r="Q64" s="123">
        <v>11</v>
      </c>
      <c r="R64" s="124" t="s">
        <v>3</v>
      </c>
    </row>
    <row r="65" spans="1:23" x14ac:dyDescent="0.25">
      <c r="A65" s="133"/>
      <c r="B65" s="133"/>
      <c r="C65" s="133"/>
      <c r="D65" s="133"/>
      <c r="E65" s="133"/>
      <c r="F65" s="133"/>
      <c r="H65" s="118">
        <v>11</v>
      </c>
      <c r="I65" s="134" t="s">
        <v>91</v>
      </c>
      <c r="J65" s="120">
        <v>21</v>
      </c>
      <c r="K65" s="121">
        <v>2</v>
      </c>
      <c r="L65" s="121">
        <v>4</v>
      </c>
      <c r="M65" s="120">
        <v>15</v>
      </c>
      <c r="N65" s="121">
        <v>82</v>
      </c>
      <c r="O65" s="121" t="s">
        <v>2</v>
      </c>
      <c r="P65" s="120">
        <v>170</v>
      </c>
      <c r="Q65" s="123">
        <v>8</v>
      </c>
      <c r="R65" s="124" t="s">
        <v>3</v>
      </c>
    </row>
    <row r="66" spans="1:23" ht="13.8" thickBot="1" x14ac:dyDescent="0.3">
      <c r="A66" s="133"/>
      <c r="B66" s="133"/>
      <c r="C66" s="133"/>
      <c r="D66" s="133"/>
      <c r="E66" s="133"/>
      <c r="F66" s="133"/>
      <c r="H66" s="146">
        <v>12</v>
      </c>
      <c r="I66" s="149" t="s">
        <v>47</v>
      </c>
      <c r="J66" s="138">
        <v>21</v>
      </c>
      <c r="K66" s="139">
        <v>2</v>
      </c>
      <c r="L66" s="139">
        <v>1</v>
      </c>
      <c r="M66" s="138">
        <v>18</v>
      </c>
      <c r="N66" s="139">
        <v>75</v>
      </c>
      <c r="O66" s="139" t="s">
        <v>2</v>
      </c>
      <c r="P66" s="138">
        <v>177</v>
      </c>
      <c r="Q66" s="141">
        <v>5</v>
      </c>
      <c r="R66" s="142" t="s">
        <v>3</v>
      </c>
      <c r="V66" s="136"/>
    </row>
    <row r="67" spans="1:23" ht="13.8" thickTop="1" x14ac:dyDescent="0.25">
      <c r="A67" s="133"/>
      <c r="B67" s="133"/>
      <c r="C67" s="133"/>
      <c r="D67" s="133"/>
      <c r="E67" s="133"/>
      <c r="F67" s="133"/>
      <c r="J67" s="156">
        <v>252</v>
      </c>
      <c r="K67" s="156">
        <v>108</v>
      </c>
      <c r="L67" s="156">
        <v>36</v>
      </c>
      <c r="M67" s="156">
        <v>108</v>
      </c>
      <c r="N67" s="156">
        <v>1512</v>
      </c>
      <c r="O67" s="156">
        <v>0</v>
      </c>
      <c r="P67" s="156">
        <v>1512</v>
      </c>
      <c r="Q67" s="157">
        <v>252</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26</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42839</v>
      </c>
    </row>
    <row r="4" spans="1:29" ht="14.4" thickTop="1" thickBot="1" x14ac:dyDescent="0.3">
      <c r="A4" s="95" t="s">
        <v>56</v>
      </c>
      <c r="B4" s="96">
        <v>0</v>
      </c>
      <c r="C4" s="177" t="s">
        <v>121</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11</v>
      </c>
      <c r="B5" s="104" t="s">
        <v>2</v>
      </c>
      <c r="C5" s="104" t="s">
        <v>12</v>
      </c>
      <c r="D5" s="105">
        <v>5</v>
      </c>
      <c r="E5" s="106" t="s">
        <v>2</v>
      </c>
      <c r="F5" s="107">
        <v>7</v>
      </c>
      <c r="H5" s="108">
        <v>1</v>
      </c>
      <c r="I5" s="109" t="s">
        <v>19</v>
      </c>
      <c r="J5" s="110">
        <v>23</v>
      </c>
      <c r="K5" s="111">
        <v>20</v>
      </c>
      <c r="L5" s="111">
        <v>2</v>
      </c>
      <c r="M5" s="110">
        <v>1</v>
      </c>
      <c r="N5" s="111">
        <v>186</v>
      </c>
      <c r="O5" s="112" t="s">
        <v>2</v>
      </c>
      <c r="P5" s="110">
        <v>90</v>
      </c>
      <c r="Q5" s="113">
        <v>42</v>
      </c>
      <c r="R5" s="114" t="s">
        <v>3</v>
      </c>
    </row>
    <row r="6" spans="1:29" x14ac:dyDescent="0.25">
      <c r="A6" s="103" t="s">
        <v>19</v>
      </c>
      <c r="B6" s="104" t="s">
        <v>2</v>
      </c>
      <c r="C6" s="104" t="s">
        <v>18</v>
      </c>
      <c r="D6" s="115">
        <v>7</v>
      </c>
      <c r="E6" s="116" t="s">
        <v>2</v>
      </c>
      <c r="F6" s="117">
        <v>5</v>
      </c>
      <c r="H6" s="118">
        <v>2</v>
      </c>
      <c r="I6" s="119" t="s">
        <v>15</v>
      </c>
      <c r="J6" s="120">
        <v>23</v>
      </c>
      <c r="K6" s="121">
        <v>17</v>
      </c>
      <c r="L6" s="121">
        <v>2</v>
      </c>
      <c r="M6" s="120">
        <v>4</v>
      </c>
      <c r="N6" s="121">
        <v>184</v>
      </c>
      <c r="O6" s="122" t="s">
        <v>2</v>
      </c>
      <c r="P6" s="120">
        <v>92</v>
      </c>
      <c r="Q6" s="123">
        <v>36</v>
      </c>
      <c r="R6" s="124" t="s">
        <v>3</v>
      </c>
    </row>
    <row r="7" spans="1:29" x14ac:dyDescent="0.25">
      <c r="A7" s="103" t="s">
        <v>65</v>
      </c>
      <c r="B7" s="104" t="s">
        <v>2</v>
      </c>
      <c r="C7" s="104" t="s">
        <v>20</v>
      </c>
      <c r="D7" s="115">
        <v>4</v>
      </c>
      <c r="E7" s="116" t="s">
        <v>2</v>
      </c>
      <c r="F7" s="117">
        <v>8</v>
      </c>
      <c r="H7" s="118">
        <v>3</v>
      </c>
      <c r="I7" s="119" t="s">
        <v>12</v>
      </c>
      <c r="J7" s="120">
        <v>23</v>
      </c>
      <c r="K7" s="121">
        <v>16</v>
      </c>
      <c r="L7" s="121">
        <v>1</v>
      </c>
      <c r="M7" s="120">
        <v>6</v>
      </c>
      <c r="N7" s="121">
        <v>169</v>
      </c>
      <c r="O7" s="122" t="s">
        <v>2</v>
      </c>
      <c r="P7" s="120">
        <v>107</v>
      </c>
      <c r="Q7" s="123">
        <v>33</v>
      </c>
      <c r="R7" s="124" t="s">
        <v>3</v>
      </c>
    </row>
    <row r="8" spans="1:29" x14ac:dyDescent="0.25">
      <c r="A8" s="103" t="s">
        <v>14</v>
      </c>
      <c r="B8" s="104" t="s">
        <v>2</v>
      </c>
      <c r="C8" s="104" t="s">
        <v>15</v>
      </c>
      <c r="D8" s="115">
        <v>5</v>
      </c>
      <c r="E8" s="116" t="s">
        <v>2</v>
      </c>
      <c r="F8" s="117">
        <v>7</v>
      </c>
      <c r="H8" s="118">
        <v>4</v>
      </c>
      <c r="I8" s="125" t="s">
        <v>84</v>
      </c>
      <c r="J8" s="120">
        <v>23</v>
      </c>
      <c r="K8" s="121">
        <v>13</v>
      </c>
      <c r="L8" s="121">
        <v>3</v>
      </c>
      <c r="M8" s="120">
        <v>7</v>
      </c>
      <c r="N8" s="121">
        <v>151</v>
      </c>
      <c r="O8" s="122" t="s">
        <v>2</v>
      </c>
      <c r="P8" s="120">
        <v>125</v>
      </c>
      <c r="Q8" s="123">
        <v>29</v>
      </c>
      <c r="R8" s="124" t="s">
        <v>3</v>
      </c>
    </row>
    <row r="9" spans="1:29" x14ac:dyDescent="0.25">
      <c r="A9" s="103" t="s">
        <v>38</v>
      </c>
      <c r="B9" s="104" t="s">
        <v>2</v>
      </c>
      <c r="C9" s="104" t="s">
        <v>31</v>
      </c>
      <c r="D9" s="115">
        <v>6</v>
      </c>
      <c r="E9" s="116" t="s">
        <v>2</v>
      </c>
      <c r="F9" s="117">
        <v>6</v>
      </c>
      <c r="H9" s="118">
        <v>5</v>
      </c>
      <c r="I9" s="119" t="s">
        <v>38</v>
      </c>
      <c r="J9" s="120">
        <v>23</v>
      </c>
      <c r="K9" s="121">
        <v>12</v>
      </c>
      <c r="L9" s="121">
        <v>2</v>
      </c>
      <c r="M9" s="120">
        <v>9</v>
      </c>
      <c r="N9" s="121">
        <v>154</v>
      </c>
      <c r="O9" s="122" t="s">
        <v>2</v>
      </c>
      <c r="P9" s="120">
        <v>122</v>
      </c>
      <c r="Q9" s="123">
        <v>26</v>
      </c>
      <c r="R9" s="124" t="s">
        <v>3</v>
      </c>
    </row>
    <row r="10" spans="1:29" x14ac:dyDescent="0.25">
      <c r="A10" s="103" t="s">
        <v>84</v>
      </c>
      <c r="B10" s="104" t="s">
        <v>2</v>
      </c>
      <c r="C10" s="104" t="s">
        <v>32</v>
      </c>
      <c r="D10" s="115">
        <v>7</v>
      </c>
      <c r="E10" s="116" t="s">
        <v>2</v>
      </c>
      <c r="F10" s="117">
        <v>5</v>
      </c>
      <c r="H10" s="118">
        <v>6</v>
      </c>
      <c r="I10" s="119" t="s">
        <v>18</v>
      </c>
      <c r="J10" s="120">
        <v>24</v>
      </c>
      <c r="K10" s="121">
        <v>11</v>
      </c>
      <c r="L10" s="121">
        <v>2</v>
      </c>
      <c r="M10" s="120">
        <v>11</v>
      </c>
      <c r="N10" s="121">
        <v>143</v>
      </c>
      <c r="O10" s="122" t="s">
        <v>2</v>
      </c>
      <c r="P10" s="120">
        <v>145</v>
      </c>
      <c r="Q10" s="123">
        <v>24</v>
      </c>
      <c r="R10" s="124" t="s">
        <v>3</v>
      </c>
    </row>
    <row r="11" spans="1:29" ht="13.8" thickBot="1" x14ac:dyDescent="0.3">
      <c r="A11" s="126" t="s">
        <v>17</v>
      </c>
      <c r="B11" s="127" t="s">
        <v>2</v>
      </c>
      <c r="C11" s="127" t="s">
        <v>37</v>
      </c>
      <c r="D11" s="189"/>
      <c r="E11" s="190"/>
      <c r="F11" s="191"/>
      <c r="H11" s="118">
        <v>7</v>
      </c>
      <c r="I11" s="119" t="s">
        <v>32</v>
      </c>
      <c r="J11" s="120">
        <v>23</v>
      </c>
      <c r="K11" s="121">
        <v>10</v>
      </c>
      <c r="L11" s="121">
        <v>4</v>
      </c>
      <c r="M11" s="120">
        <v>9</v>
      </c>
      <c r="N11" s="121">
        <v>131</v>
      </c>
      <c r="O11" s="122" t="s">
        <v>2</v>
      </c>
      <c r="P11" s="120">
        <v>145</v>
      </c>
      <c r="Q11" s="123">
        <v>24</v>
      </c>
      <c r="R11" s="124" t="s">
        <v>3</v>
      </c>
    </row>
    <row r="12" spans="1:29" ht="13.8" thickTop="1" x14ac:dyDescent="0.25">
      <c r="A12" s="131"/>
      <c r="B12" s="131"/>
      <c r="C12" s="131"/>
      <c r="D12" s="132"/>
      <c r="E12" s="132"/>
      <c r="F12" s="132"/>
      <c r="H12" s="118">
        <v>8</v>
      </c>
      <c r="I12" s="119" t="s">
        <v>11</v>
      </c>
      <c r="J12" s="120">
        <v>23</v>
      </c>
      <c r="K12" s="121">
        <v>9</v>
      </c>
      <c r="L12" s="121">
        <v>6</v>
      </c>
      <c r="M12" s="120">
        <v>8</v>
      </c>
      <c r="N12" s="121">
        <v>135</v>
      </c>
      <c r="O12" s="122" t="s">
        <v>2</v>
      </c>
      <c r="P12" s="120">
        <v>141</v>
      </c>
      <c r="Q12" s="123">
        <v>24</v>
      </c>
      <c r="R12" s="124" t="s">
        <v>3</v>
      </c>
    </row>
    <row r="13" spans="1:29" x14ac:dyDescent="0.25">
      <c r="A13" s="133"/>
      <c r="B13" s="133"/>
      <c r="C13" s="133"/>
      <c r="D13" s="133"/>
      <c r="E13" s="133"/>
      <c r="F13" s="133"/>
      <c r="H13" s="118">
        <v>9</v>
      </c>
      <c r="I13" s="119" t="s">
        <v>17</v>
      </c>
      <c r="J13" s="120">
        <v>23</v>
      </c>
      <c r="K13" s="121">
        <v>10</v>
      </c>
      <c r="L13" s="121">
        <v>2</v>
      </c>
      <c r="M13" s="120">
        <v>11</v>
      </c>
      <c r="N13" s="121">
        <v>134</v>
      </c>
      <c r="O13" s="122" t="s">
        <v>2</v>
      </c>
      <c r="P13" s="120">
        <v>142</v>
      </c>
      <c r="Q13" s="123">
        <v>22</v>
      </c>
      <c r="R13" s="124" t="s">
        <v>3</v>
      </c>
    </row>
    <row r="14" spans="1:29" x14ac:dyDescent="0.25">
      <c r="A14" s="133"/>
      <c r="B14" s="133"/>
      <c r="C14" s="133"/>
      <c r="D14" s="133"/>
      <c r="E14" s="133"/>
      <c r="F14" s="133"/>
      <c r="H14" s="118">
        <v>10</v>
      </c>
      <c r="I14" s="125" t="s">
        <v>14</v>
      </c>
      <c r="J14" s="120">
        <v>23</v>
      </c>
      <c r="K14" s="121">
        <v>5</v>
      </c>
      <c r="L14" s="121">
        <v>3</v>
      </c>
      <c r="M14" s="120">
        <v>15</v>
      </c>
      <c r="N14" s="121">
        <v>111</v>
      </c>
      <c r="O14" s="122" t="s">
        <v>2</v>
      </c>
      <c r="P14" s="120">
        <v>165</v>
      </c>
      <c r="Q14" s="123">
        <v>13</v>
      </c>
      <c r="R14" s="124" t="s">
        <v>3</v>
      </c>
    </row>
    <row r="15" spans="1:29" x14ac:dyDescent="0.25">
      <c r="A15" s="133"/>
      <c r="B15" s="133"/>
      <c r="C15" s="133"/>
      <c r="D15" s="133"/>
      <c r="E15" s="133"/>
      <c r="F15" s="133"/>
      <c r="H15" s="118">
        <v>11</v>
      </c>
      <c r="I15" s="119" t="s">
        <v>31</v>
      </c>
      <c r="J15" s="120">
        <v>23</v>
      </c>
      <c r="K15" s="121">
        <v>3</v>
      </c>
      <c r="L15" s="121">
        <v>5</v>
      </c>
      <c r="M15" s="120">
        <v>15</v>
      </c>
      <c r="N15" s="121">
        <v>117</v>
      </c>
      <c r="O15" s="122" t="s">
        <v>2</v>
      </c>
      <c r="P15" s="120">
        <v>159</v>
      </c>
      <c r="Q15" s="123">
        <v>11</v>
      </c>
      <c r="R15" s="134" t="s">
        <v>3</v>
      </c>
      <c r="S15" s="159"/>
      <c r="T15" s="104"/>
      <c r="U15" s="121"/>
      <c r="V15" s="121"/>
      <c r="W15" s="121"/>
      <c r="X15" s="121"/>
      <c r="Y15" s="121"/>
      <c r="Z15" s="121"/>
      <c r="AA15" s="121"/>
      <c r="AB15" s="123"/>
      <c r="AC15" s="135"/>
    </row>
    <row r="16" spans="1:29" x14ac:dyDescent="0.25">
      <c r="A16" s="133"/>
      <c r="B16" s="133"/>
      <c r="C16" s="133"/>
      <c r="D16" s="133"/>
      <c r="E16" s="133"/>
      <c r="F16" s="133"/>
      <c r="H16" s="118">
        <v>12</v>
      </c>
      <c r="I16" s="119" t="s">
        <v>20</v>
      </c>
      <c r="J16" s="120">
        <v>23</v>
      </c>
      <c r="K16" s="121">
        <v>3</v>
      </c>
      <c r="L16" s="121">
        <v>5</v>
      </c>
      <c r="M16" s="120">
        <v>15</v>
      </c>
      <c r="N16" s="121">
        <v>104</v>
      </c>
      <c r="O16" s="122" t="s">
        <v>2</v>
      </c>
      <c r="P16" s="120">
        <v>172</v>
      </c>
      <c r="Q16" s="123">
        <v>11</v>
      </c>
      <c r="R16" s="124" t="s">
        <v>3</v>
      </c>
      <c r="S16" s="159"/>
      <c r="T16" s="104"/>
      <c r="U16" s="121"/>
      <c r="V16" s="121"/>
      <c r="W16" s="121"/>
      <c r="X16" s="121"/>
      <c r="Y16" s="121"/>
      <c r="Z16" s="121"/>
      <c r="AA16" s="121"/>
      <c r="AB16" s="123"/>
      <c r="AC16" s="135"/>
    </row>
    <row r="17" spans="1:18" ht="13.8" thickBot="1" x14ac:dyDescent="0.3">
      <c r="A17" s="133"/>
      <c r="B17" s="133"/>
      <c r="C17" s="133"/>
      <c r="D17" s="133"/>
      <c r="E17" s="133"/>
      <c r="F17" s="133"/>
      <c r="H17" s="146">
        <v>13</v>
      </c>
      <c r="I17" s="137" t="s">
        <v>65</v>
      </c>
      <c r="J17" s="138">
        <v>23</v>
      </c>
      <c r="K17" s="139">
        <v>2</v>
      </c>
      <c r="L17" s="139">
        <v>1</v>
      </c>
      <c r="M17" s="138">
        <v>20</v>
      </c>
      <c r="N17" s="139">
        <v>81</v>
      </c>
      <c r="O17" s="140" t="s">
        <v>2</v>
      </c>
      <c r="P17" s="138">
        <v>195</v>
      </c>
      <c r="Q17" s="141">
        <v>5</v>
      </c>
      <c r="R17" s="142" t="s">
        <v>3</v>
      </c>
    </row>
    <row r="18" spans="1:18" ht="13.8" thickTop="1" x14ac:dyDescent="0.25">
      <c r="A18" s="133"/>
      <c r="B18" s="133"/>
      <c r="C18" s="133"/>
      <c r="D18" s="133"/>
      <c r="E18" s="133"/>
      <c r="F18" s="133"/>
      <c r="H18" s="122"/>
      <c r="I18" s="136"/>
      <c r="J18" s="121">
        <v>300</v>
      </c>
      <c r="K18" s="121">
        <v>131</v>
      </c>
      <c r="L18" s="121">
        <v>38</v>
      </c>
      <c r="M18" s="121">
        <v>131</v>
      </c>
      <c r="N18" s="121">
        <v>1800</v>
      </c>
      <c r="O18" s="121">
        <v>0</v>
      </c>
      <c r="P18" s="121">
        <v>1800</v>
      </c>
      <c r="Q18" s="123">
        <v>300</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121</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8</v>
      </c>
      <c r="B22" s="104" t="s">
        <v>2</v>
      </c>
      <c r="C22" s="104" t="s">
        <v>24</v>
      </c>
      <c r="D22" s="105">
        <v>8</v>
      </c>
      <c r="E22" s="106" t="s">
        <v>2</v>
      </c>
      <c r="F22" s="107">
        <v>4</v>
      </c>
      <c r="H22" s="108">
        <v>1</v>
      </c>
      <c r="I22" s="144" t="s">
        <v>16</v>
      </c>
      <c r="J22" s="110">
        <v>23</v>
      </c>
      <c r="K22" s="111">
        <v>18</v>
      </c>
      <c r="L22" s="111">
        <v>3</v>
      </c>
      <c r="M22" s="110">
        <v>2</v>
      </c>
      <c r="N22" s="111">
        <v>176</v>
      </c>
      <c r="O22" s="112" t="s">
        <v>2</v>
      </c>
      <c r="P22" s="110">
        <v>100</v>
      </c>
      <c r="Q22" s="113">
        <v>39</v>
      </c>
      <c r="R22" s="114" t="s">
        <v>3</v>
      </c>
    </row>
    <row r="23" spans="1:18" x14ac:dyDescent="0.25">
      <c r="A23" s="103" t="s">
        <v>42</v>
      </c>
      <c r="B23" s="104" t="s">
        <v>2</v>
      </c>
      <c r="C23" s="104" t="s">
        <v>23</v>
      </c>
      <c r="D23" s="115">
        <v>5</v>
      </c>
      <c r="E23" s="116" t="s">
        <v>2</v>
      </c>
      <c r="F23" s="117">
        <v>7</v>
      </c>
      <c r="H23" s="118">
        <v>2</v>
      </c>
      <c r="I23" s="144" t="s">
        <v>85</v>
      </c>
      <c r="J23" s="145">
        <v>23</v>
      </c>
      <c r="K23" s="121">
        <v>13</v>
      </c>
      <c r="L23" s="121">
        <v>6</v>
      </c>
      <c r="M23" s="120">
        <v>4</v>
      </c>
      <c r="N23" s="121">
        <v>159</v>
      </c>
      <c r="O23" s="122" t="s">
        <v>2</v>
      </c>
      <c r="P23" s="120">
        <v>117</v>
      </c>
      <c r="Q23" s="123">
        <v>32</v>
      </c>
      <c r="R23" s="124" t="s">
        <v>3</v>
      </c>
    </row>
    <row r="24" spans="1:18" x14ac:dyDescent="0.25">
      <c r="A24" s="103" t="s">
        <v>33</v>
      </c>
      <c r="B24" s="104" t="s">
        <v>2</v>
      </c>
      <c r="C24" s="104" t="s">
        <v>16</v>
      </c>
      <c r="D24" s="115">
        <v>5</v>
      </c>
      <c r="E24" s="116" t="s">
        <v>2</v>
      </c>
      <c r="F24" s="117">
        <v>7</v>
      </c>
      <c r="H24" s="118">
        <v>3</v>
      </c>
      <c r="I24" s="144" t="s">
        <v>30</v>
      </c>
      <c r="J24" s="145">
        <v>23</v>
      </c>
      <c r="K24" s="121">
        <v>13</v>
      </c>
      <c r="L24" s="121">
        <v>5</v>
      </c>
      <c r="M24" s="120">
        <v>5</v>
      </c>
      <c r="N24" s="121">
        <v>161</v>
      </c>
      <c r="O24" s="122" t="s">
        <v>2</v>
      </c>
      <c r="P24" s="120">
        <v>115</v>
      </c>
      <c r="Q24" s="123">
        <v>31</v>
      </c>
      <c r="R24" s="124" t="s">
        <v>3</v>
      </c>
    </row>
    <row r="25" spans="1:18" x14ac:dyDescent="0.25">
      <c r="A25" s="103" t="s">
        <v>34</v>
      </c>
      <c r="B25" s="104" t="s">
        <v>2</v>
      </c>
      <c r="C25" s="104" t="s">
        <v>87</v>
      </c>
      <c r="D25" s="115">
        <v>8</v>
      </c>
      <c r="E25" s="116" t="s">
        <v>2</v>
      </c>
      <c r="F25" s="117">
        <v>4</v>
      </c>
      <c r="H25" s="118">
        <v>4</v>
      </c>
      <c r="I25" s="144" t="s">
        <v>23</v>
      </c>
      <c r="J25" s="145">
        <v>23</v>
      </c>
      <c r="K25" s="121">
        <v>13</v>
      </c>
      <c r="L25" s="121">
        <v>4</v>
      </c>
      <c r="M25" s="120">
        <v>6</v>
      </c>
      <c r="N25" s="121">
        <v>158</v>
      </c>
      <c r="O25" s="122" t="s">
        <v>2</v>
      </c>
      <c r="P25" s="120">
        <v>118</v>
      </c>
      <c r="Q25" s="123">
        <v>30</v>
      </c>
      <c r="R25" s="124" t="s">
        <v>3</v>
      </c>
    </row>
    <row r="26" spans="1:18" x14ac:dyDescent="0.25">
      <c r="A26" s="103" t="s">
        <v>13</v>
      </c>
      <c r="B26" s="104" t="s">
        <v>2</v>
      </c>
      <c r="C26" s="104" t="s">
        <v>85</v>
      </c>
      <c r="D26" s="115">
        <v>6</v>
      </c>
      <c r="E26" s="116" t="s">
        <v>2</v>
      </c>
      <c r="F26" s="117">
        <v>6</v>
      </c>
      <c r="H26" s="118">
        <v>5</v>
      </c>
      <c r="I26" s="144" t="s">
        <v>13</v>
      </c>
      <c r="J26" s="145">
        <v>23</v>
      </c>
      <c r="K26" s="121">
        <v>11</v>
      </c>
      <c r="L26" s="121">
        <v>6</v>
      </c>
      <c r="M26" s="120">
        <v>6</v>
      </c>
      <c r="N26" s="121">
        <v>159</v>
      </c>
      <c r="O26" s="122" t="s">
        <v>2</v>
      </c>
      <c r="P26" s="120">
        <v>117</v>
      </c>
      <c r="Q26" s="123">
        <v>28</v>
      </c>
      <c r="R26" s="124" t="s">
        <v>3</v>
      </c>
    </row>
    <row r="27" spans="1:18" x14ac:dyDescent="0.25">
      <c r="A27" s="103" t="s">
        <v>50</v>
      </c>
      <c r="B27" s="104" t="s">
        <v>2</v>
      </c>
      <c r="C27" s="104" t="s">
        <v>30</v>
      </c>
      <c r="D27" s="115">
        <v>3</v>
      </c>
      <c r="E27" s="116" t="s">
        <v>2</v>
      </c>
      <c r="F27" s="117">
        <v>9</v>
      </c>
      <c r="H27" s="118">
        <v>6</v>
      </c>
      <c r="I27" s="144" t="s">
        <v>33</v>
      </c>
      <c r="J27" s="145">
        <v>24</v>
      </c>
      <c r="K27" s="121">
        <v>10</v>
      </c>
      <c r="L27" s="121">
        <v>4</v>
      </c>
      <c r="M27" s="120">
        <v>10</v>
      </c>
      <c r="N27" s="121">
        <v>147</v>
      </c>
      <c r="O27" s="122" t="s">
        <v>2</v>
      </c>
      <c r="P27" s="120">
        <v>141</v>
      </c>
      <c r="Q27" s="123">
        <v>24</v>
      </c>
      <c r="R27" s="124" t="s">
        <v>3</v>
      </c>
    </row>
    <row r="28" spans="1:18" ht="13.8" thickBot="1" x14ac:dyDescent="0.3">
      <c r="A28" s="126" t="s">
        <v>86</v>
      </c>
      <c r="B28" s="127" t="s">
        <v>2</v>
      </c>
      <c r="C28" s="127" t="s">
        <v>37</v>
      </c>
      <c r="D28" s="189"/>
      <c r="E28" s="190"/>
      <c r="F28" s="191"/>
      <c r="H28" s="118">
        <v>7</v>
      </c>
      <c r="I28" s="144" t="s">
        <v>8</v>
      </c>
      <c r="J28" s="145">
        <v>23</v>
      </c>
      <c r="K28" s="121">
        <v>8</v>
      </c>
      <c r="L28" s="121">
        <v>7</v>
      </c>
      <c r="M28" s="120">
        <v>8</v>
      </c>
      <c r="N28" s="121">
        <v>138</v>
      </c>
      <c r="O28" s="122" t="s">
        <v>2</v>
      </c>
      <c r="P28" s="120">
        <v>138</v>
      </c>
      <c r="Q28" s="123">
        <v>23</v>
      </c>
      <c r="R28" s="124" t="s">
        <v>3</v>
      </c>
    </row>
    <row r="29" spans="1:18" ht="13.8" thickTop="1" x14ac:dyDescent="0.25">
      <c r="A29" s="131"/>
      <c r="B29" s="131"/>
      <c r="C29" s="131"/>
      <c r="D29" s="132"/>
      <c r="E29" s="131"/>
      <c r="F29" s="132"/>
      <c r="H29" s="118">
        <v>8</v>
      </c>
      <c r="I29" s="144" t="s">
        <v>42</v>
      </c>
      <c r="J29" s="145">
        <v>23</v>
      </c>
      <c r="K29" s="121">
        <v>9</v>
      </c>
      <c r="L29" s="121">
        <v>3</v>
      </c>
      <c r="M29" s="120">
        <v>11</v>
      </c>
      <c r="N29" s="121">
        <v>136</v>
      </c>
      <c r="O29" s="122" t="s">
        <v>2</v>
      </c>
      <c r="P29" s="120">
        <v>140</v>
      </c>
      <c r="Q29" s="123">
        <v>21</v>
      </c>
      <c r="R29" s="124" t="s">
        <v>3</v>
      </c>
    </row>
    <row r="30" spans="1:18" x14ac:dyDescent="0.25">
      <c r="A30" s="133"/>
      <c r="B30" s="133"/>
      <c r="C30" s="133"/>
      <c r="D30" s="133"/>
      <c r="E30" s="133"/>
      <c r="F30" s="133"/>
      <c r="H30" s="118">
        <v>9</v>
      </c>
      <c r="I30" s="144" t="s">
        <v>24</v>
      </c>
      <c r="J30" s="145">
        <v>23</v>
      </c>
      <c r="K30" s="121">
        <v>9</v>
      </c>
      <c r="L30" s="121">
        <v>3</v>
      </c>
      <c r="M30" s="120">
        <v>11</v>
      </c>
      <c r="N30" s="121">
        <v>135</v>
      </c>
      <c r="O30" s="122" t="s">
        <v>2</v>
      </c>
      <c r="P30" s="120">
        <v>141</v>
      </c>
      <c r="Q30" s="123">
        <v>21</v>
      </c>
      <c r="R30" s="124" t="s">
        <v>3</v>
      </c>
    </row>
    <row r="31" spans="1:18" x14ac:dyDescent="0.25">
      <c r="A31" s="133"/>
      <c r="B31" s="133"/>
      <c r="C31" s="133"/>
      <c r="D31" s="133"/>
      <c r="E31" s="133"/>
      <c r="F31" s="133"/>
      <c r="H31" s="118">
        <v>10</v>
      </c>
      <c r="I31" s="144" t="s">
        <v>86</v>
      </c>
      <c r="J31" s="145">
        <v>23</v>
      </c>
      <c r="K31" s="121">
        <v>6</v>
      </c>
      <c r="L31" s="121">
        <v>7</v>
      </c>
      <c r="M31" s="120">
        <v>10</v>
      </c>
      <c r="N31" s="121">
        <v>130</v>
      </c>
      <c r="O31" s="122" t="s">
        <v>2</v>
      </c>
      <c r="P31" s="120">
        <v>146</v>
      </c>
      <c r="Q31" s="123">
        <v>19</v>
      </c>
      <c r="R31" s="124" t="s">
        <v>3</v>
      </c>
    </row>
    <row r="32" spans="1:18" x14ac:dyDescent="0.25">
      <c r="A32" s="133"/>
      <c r="B32" s="133"/>
      <c r="C32" s="133"/>
      <c r="D32" s="133"/>
      <c r="E32" s="133"/>
      <c r="F32" s="133"/>
      <c r="H32" s="118">
        <v>11</v>
      </c>
      <c r="I32" s="144" t="s">
        <v>50</v>
      </c>
      <c r="J32" s="145">
        <v>23</v>
      </c>
      <c r="K32" s="121">
        <v>7</v>
      </c>
      <c r="L32" s="121">
        <v>2</v>
      </c>
      <c r="M32" s="120">
        <v>14</v>
      </c>
      <c r="N32" s="121">
        <v>132</v>
      </c>
      <c r="O32" s="122" t="s">
        <v>2</v>
      </c>
      <c r="P32" s="120">
        <v>144</v>
      </c>
      <c r="Q32" s="123">
        <v>16</v>
      </c>
      <c r="R32" s="134" t="s">
        <v>3</v>
      </c>
    </row>
    <row r="33" spans="1:29" x14ac:dyDescent="0.25">
      <c r="A33" s="133"/>
      <c r="B33" s="133"/>
      <c r="C33" s="133"/>
      <c r="D33" s="133"/>
      <c r="E33" s="133"/>
      <c r="F33" s="133"/>
      <c r="H33" s="118">
        <v>12</v>
      </c>
      <c r="I33" s="144" t="s">
        <v>34</v>
      </c>
      <c r="J33" s="145">
        <v>23</v>
      </c>
      <c r="K33" s="121">
        <v>6</v>
      </c>
      <c r="L33" s="121">
        <v>3</v>
      </c>
      <c r="M33" s="120">
        <v>14</v>
      </c>
      <c r="N33" s="121">
        <v>116</v>
      </c>
      <c r="O33" s="122" t="s">
        <v>2</v>
      </c>
      <c r="P33" s="120">
        <v>160</v>
      </c>
      <c r="Q33" s="123">
        <v>15</v>
      </c>
      <c r="R33" s="134" t="s">
        <v>3</v>
      </c>
    </row>
    <row r="34" spans="1:29" ht="13.8" thickBot="1" x14ac:dyDescent="0.3">
      <c r="A34" s="133"/>
      <c r="B34" s="133"/>
      <c r="C34" s="133"/>
      <c r="D34" s="133"/>
      <c r="E34" s="133"/>
      <c r="F34" s="133"/>
      <c r="H34" s="146">
        <v>13</v>
      </c>
      <c r="I34" s="147" t="s">
        <v>87</v>
      </c>
      <c r="J34" s="148">
        <v>23</v>
      </c>
      <c r="K34" s="139">
        <v>0</v>
      </c>
      <c r="L34" s="139">
        <v>1</v>
      </c>
      <c r="M34" s="138">
        <v>22</v>
      </c>
      <c r="N34" s="139">
        <v>53</v>
      </c>
      <c r="O34" s="140" t="s">
        <v>2</v>
      </c>
      <c r="P34" s="138">
        <v>223</v>
      </c>
      <c r="Q34" s="141">
        <v>1</v>
      </c>
      <c r="R34" s="149" t="s">
        <v>3</v>
      </c>
    </row>
    <row r="35" spans="1:29" ht="13.8" thickTop="1" x14ac:dyDescent="0.25">
      <c r="A35" s="133"/>
      <c r="B35" s="133"/>
      <c r="C35" s="133"/>
      <c r="D35" s="133"/>
      <c r="E35" s="133"/>
      <c r="F35" s="133"/>
      <c r="H35" s="122"/>
      <c r="I35" s="136"/>
      <c r="J35" s="121">
        <v>300</v>
      </c>
      <c r="K35" s="121">
        <v>123</v>
      </c>
      <c r="L35" s="121">
        <v>54</v>
      </c>
      <c r="M35" s="121">
        <v>123</v>
      </c>
      <c r="N35" s="121">
        <v>1800</v>
      </c>
      <c r="O35" s="121">
        <v>0</v>
      </c>
      <c r="P35" s="121">
        <v>1800</v>
      </c>
      <c r="Q35" s="123">
        <v>300</v>
      </c>
      <c r="R35" s="121"/>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118</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9</v>
      </c>
      <c r="B39" s="131" t="s">
        <v>2</v>
      </c>
      <c r="C39" s="158" t="s">
        <v>63</v>
      </c>
      <c r="D39" s="163">
        <v>7</v>
      </c>
      <c r="E39" s="164" t="s">
        <v>2</v>
      </c>
      <c r="F39" s="165">
        <v>5</v>
      </c>
      <c r="H39" s="108">
        <v>1</v>
      </c>
      <c r="I39" s="166" t="s">
        <v>29</v>
      </c>
      <c r="J39" s="110">
        <v>22</v>
      </c>
      <c r="K39" s="111">
        <v>17</v>
      </c>
      <c r="L39" s="111">
        <v>3</v>
      </c>
      <c r="M39" s="110">
        <v>2</v>
      </c>
      <c r="N39" s="111">
        <v>167</v>
      </c>
      <c r="O39" s="112" t="s">
        <v>2</v>
      </c>
      <c r="P39" s="110">
        <v>97</v>
      </c>
      <c r="Q39" s="113">
        <v>37</v>
      </c>
      <c r="R39" s="114" t="s">
        <v>3</v>
      </c>
    </row>
    <row r="40" spans="1:29" x14ac:dyDescent="0.25">
      <c r="A40" s="162" t="s">
        <v>36</v>
      </c>
      <c r="B40" s="131" t="s">
        <v>2</v>
      </c>
      <c r="C40" s="158" t="s">
        <v>46</v>
      </c>
      <c r="D40" s="167">
        <v>10</v>
      </c>
      <c r="E40" s="131" t="s">
        <v>2</v>
      </c>
      <c r="F40" s="168">
        <v>2</v>
      </c>
      <c r="H40" s="118">
        <v>2</v>
      </c>
      <c r="I40" s="144" t="s">
        <v>9</v>
      </c>
      <c r="J40" s="145">
        <v>22</v>
      </c>
      <c r="K40" s="151">
        <v>16</v>
      </c>
      <c r="L40" s="121">
        <v>3</v>
      </c>
      <c r="M40" s="120">
        <v>3</v>
      </c>
      <c r="N40" s="151">
        <v>159</v>
      </c>
      <c r="O40" s="122" t="s">
        <v>2</v>
      </c>
      <c r="P40" s="120">
        <v>105</v>
      </c>
      <c r="Q40" s="152">
        <v>35</v>
      </c>
      <c r="R40" s="124" t="s">
        <v>3</v>
      </c>
    </row>
    <row r="41" spans="1:29" x14ac:dyDescent="0.25">
      <c r="A41" s="162" t="s">
        <v>45</v>
      </c>
      <c r="B41" s="131" t="s">
        <v>2</v>
      </c>
      <c r="C41" s="158" t="s">
        <v>88</v>
      </c>
      <c r="D41" s="167">
        <v>6</v>
      </c>
      <c r="E41" s="131" t="s">
        <v>2</v>
      </c>
      <c r="F41" s="168">
        <v>6</v>
      </c>
      <c r="H41" s="118">
        <v>3</v>
      </c>
      <c r="I41" s="144" t="s">
        <v>36</v>
      </c>
      <c r="J41" s="145">
        <v>22</v>
      </c>
      <c r="K41" s="151">
        <v>13</v>
      </c>
      <c r="L41" s="121">
        <v>5</v>
      </c>
      <c r="M41" s="120">
        <v>4</v>
      </c>
      <c r="N41" s="151">
        <v>158</v>
      </c>
      <c r="O41" s="122" t="s">
        <v>2</v>
      </c>
      <c r="P41" s="120">
        <v>106</v>
      </c>
      <c r="Q41" s="152">
        <v>31</v>
      </c>
      <c r="R41" s="124" t="s">
        <v>3</v>
      </c>
    </row>
    <row r="42" spans="1:29" x14ac:dyDescent="0.25">
      <c r="A42" s="162" t="s">
        <v>28</v>
      </c>
      <c r="B42" s="131" t="s">
        <v>2</v>
      </c>
      <c r="C42" s="158" t="s">
        <v>89</v>
      </c>
      <c r="D42" s="167">
        <v>4</v>
      </c>
      <c r="E42" s="131" t="s">
        <v>2</v>
      </c>
      <c r="F42" s="168">
        <v>8</v>
      </c>
      <c r="G42" s="131"/>
      <c r="H42" s="118">
        <v>4</v>
      </c>
      <c r="I42" s="153" t="s">
        <v>88</v>
      </c>
      <c r="J42" s="145">
        <v>22</v>
      </c>
      <c r="K42" s="151">
        <v>9</v>
      </c>
      <c r="L42" s="121">
        <v>7</v>
      </c>
      <c r="M42" s="120">
        <v>6</v>
      </c>
      <c r="N42" s="151">
        <v>141</v>
      </c>
      <c r="O42" s="122" t="s">
        <v>2</v>
      </c>
      <c r="P42" s="120">
        <v>123</v>
      </c>
      <c r="Q42" s="152">
        <v>25</v>
      </c>
      <c r="R42" s="124" t="s">
        <v>3</v>
      </c>
    </row>
    <row r="43" spans="1:29" x14ac:dyDescent="0.25">
      <c r="A43" s="103" t="s">
        <v>44</v>
      </c>
      <c r="B43" s="104" t="s">
        <v>2</v>
      </c>
      <c r="C43" s="186" t="s">
        <v>29</v>
      </c>
      <c r="D43" s="115">
        <v>2</v>
      </c>
      <c r="E43" s="104" t="s">
        <v>2</v>
      </c>
      <c r="F43" s="117">
        <v>10</v>
      </c>
      <c r="G43" s="99"/>
      <c r="H43" s="118">
        <v>5</v>
      </c>
      <c r="I43" s="144" t="s">
        <v>22</v>
      </c>
      <c r="J43" s="145">
        <v>21</v>
      </c>
      <c r="K43" s="151">
        <v>11</v>
      </c>
      <c r="L43" s="121">
        <v>1</v>
      </c>
      <c r="M43" s="120">
        <v>9</v>
      </c>
      <c r="N43" s="151">
        <v>125</v>
      </c>
      <c r="O43" s="122" t="s">
        <v>2</v>
      </c>
      <c r="P43" s="120">
        <v>127</v>
      </c>
      <c r="Q43" s="152">
        <v>23</v>
      </c>
      <c r="R43" s="124" t="s">
        <v>3</v>
      </c>
    </row>
    <row r="44" spans="1:29" ht="13.8" thickBot="1" x14ac:dyDescent="0.3">
      <c r="A44" s="231">
        <v>0</v>
      </c>
      <c r="B44" s="170" t="s">
        <v>2</v>
      </c>
      <c r="C44" s="232">
        <v>0</v>
      </c>
      <c r="D44" s="172" t="s">
        <v>39</v>
      </c>
      <c r="E44" s="170" t="s">
        <v>2</v>
      </c>
      <c r="F44" s="173" t="s">
        <v>39</v>
      </c>
      <c r="H44" s="118">
        <v>6</v>
      </c>
      <c r="I44" s="153" t="s">
        <v>63</v>
      </c>
      <c r="J44" s="145">
        <v>22</v>
      </c>
      <c r="K44" s="151">
        <v>8</v>
      </c>
      <c r="L44" s="121">
        <v>7</v>
      </c>
      <c r="M44" s="120">
        <v>7</v>
      </c>
      <c r="N44" s="151">
        <v>140</v>
      </c>
      <c r="O44" s="122" t="s">
        <v>2</v>
      </c>
      <c r="P44" s="120">
        <v>124</v>
      </c>
      <c r="Q44" s="152">
        <v>23</v>
      </c>
      <c r="R44" s="124" t="s">
        <v>3</v>
      </c>
    </row>
    <row r="45" spans="1:29" ht="13.8" thickTop="1" x14ac:dyDescent="0.25">
      <c r="A45" s="179"/>
      <c r="B45" s="131"/>
      <c r="C45" s="131"/>
      <c r="D45" s="132"/>
      <c r="E45" s="131"/>
      <c r="F45" s="132"/>
      <c r="H45" s="118">
        <v>7</v>
      </c>
      <c r="I45" s="153" t="s">
        <v>21</v>
      </c>
      <c r="J45" s="145">
        <v>21</v>
      </c>
      <c r="K45" s="151">
        <v>6</v>
      </c>
      <c r="L45" s="121">
        <v>8</v>
      </c>
      <c r="M45" s="120">
        <v>7</v>
      </c>
      <c r="N45" s="151">
        <v>124</v>
      </c>
      <c r="O45" s="122" t="s">
        <v>2</v>
      </c>
      <c r="P45" s="120">
        <v>128</v>
      </c>
      <c r="Q45" s="152">
        <v>20</v>
      </c>
      <c r="R45" s="124" t="s">
        <v>3</v>
      </c>
    </row>
    <row r="46" spans="1:29" x14ac:dyDescent="0.25">
      <c r="A46" s="131"/>
      <c r="B46" s="131"/>
      <c r="C46" s="131"/>
      <c r="D46" s="132"/>
      <c r="E46" s="132"/>
      <c r="F46" s="132"/>
      <c r="H46" s="118">
        <v>8</v>
      </c>
      <c r="I46" s="144" t="s">
        <v>89</v>
      </c>
      <c r="J46" s="145">
        <v>22</v>
      </c>
      <c r="K46" s="151">
        <v>7</v>
      </c>
      <c r="L46" s="121">
        <v>5</v>
      </c>
      <c r="M46" s="120">
        <v>10</v>
      </c>
      <c r="N46" s="151">
        <v>124</v>
      </c>
      <c r="O46" s="122" t="s">
        <v>2</v>
      </c>
      <c r="P46" s="120">
        <v>140</v>
      </c>
      <c r="Q46" s="152">
        <v>19</v>
      </c>
      <c r="R46" s="124" t="s">
        <v>3</v>
      </c>
    </row>
    <row r="47" spans="1:29" x14ac:dyDescent="0.25">
      <c r="A47" s="133"/>
      <c r="B47" s="133"/>
      <c r="C47" s="133"/>
      <c r="D47" s="133"/>
      <c r="E47" s="133"/>
      <c r="F47" s="133"/>
      <c r="H47" s="118">
        <v>9</v>
      </c>
      <c r="I47" s="153" t="s">
        <v>45</v>
      </c>
      <c r="J47" s="145">
        <v>22</v>
      </c>
      <c r="K47" s="151">
        <v>6</v>
      </c>
      <c r="L47" s="121">
        <v>5</v>
      </c>
      <c r="M47" s="120">
        <v>11</v>
      </c>
      <c r="N47" s="151">
        <v>117</v>
      </c>
      <c r="O47" s="122" t="s">
        <v>2</v>
      </c>
      <c r="P47" s="120">
        <v>147</v>
      </c>
      <c r="Q47" s="152">
        <v>17</v>
      </c>
      <c r="R47" s="124" t="s">
        <v>3</v>
      </c>
    </row>
    <row r="48" spans="1:29" x14ac:dyDescent="0.25">
      <c r="A48" s="133"/>
      <c r="B48" s="133"/>
      <c r="C48" s="133"/>
      <c r="D48" s="133"/>
      <c r="E48" s="133"/>
      <c r="F48" s="133"/>
      <c r="H48" s="118">
        <v>10</v>
      </c>
      <c r="I48" s="144" t="s">
        <v>46</v>
      </c>
      <c r="J48" s="145">
        <v>21</v>
      </c>
      <c r="K48" s="151">
        <v>5</v>
      </c>
      <c r="L48" s="121">
        <v>4</v>
      </c>
      <c r="M48" s="120">
        <v>12</v>
      </c>
      <c r="N48" s="151">
        <v>109</v>
      </c>
      <c r="O48" s="122" t="s">
        <v>2</v>
      </c>
      <c r="P48" s="120">
        <v>143</v>
      </c>
      <c r="Q48" s="152">
        <v>14</v>
      </c>
      <c r="R48" s="124" t="s">
        <v>3</v>
      </c>
    </row>
    <row r="49" spans="1:18" x14ac:dyDescent="0.25">
      <c r="A49" s="133"/>
      <c r="B49" s="133"/>
      <c r="C49" s="133"/>
      <c r="D49" s="133"/>
      <c r="E49" s="133"/>
      <c r="F49" s="133"/>
      <c r="H49" s="118">
        <v>11</v>
      </c>
      <c r="I49" s="144" t="s">
        <v>28</v>
      </c>
      <c r="J49" s="145">
        <v>21</v>
      </c>
      <c r="K49" s="151">
        <v>1</v>
      </c>
      <c r="L49" s="121">
        <v>7</v>
      </c>
      <c r="M49" s="120">
        <v>13</v>
      </c>
      <c r="N49" s="151">
        <v>110</v>
      </c>
      <c r="O49" s="122" t="s">
        <v>2</v>
      </c>
      <c r="P49" s="120">
        <v>142</v>
      </c>
      <c r="Q49" s="152">
        <v>9</v>
      </c>
      <c r="R49" s="124" t="s">
        <v>3</v>
      </c>
    </row>
    <row r="50" spans="1:18" ht="13.8" thickBot="1" x14ac:dyDescent="0.3">
      <c r="A50" s="133"/>
      <c r="B50" s="133"/>
      <c r="C50" s="133"/>
      <c r="D50" s="133"/>
      <c r="E50" s="133"/>
      <c r="F50" s="133"/>
      <c r="H50" s="146">
        <v>12</v>
      </c>
      <c r="I50" s="147" t="s">
        <v>44</v>
      </c>
      <c r="J50" s="148">
        <v>22</v>
      </c>
      <c r="K50" s="154">
        <v>2</v>
      </c>
      <c r="L50" s="139">
        <v>3</v>
      </c>
      <c r="M50" s="138">
        <v>17</v>
      </c>
      <c r="N50" s="154">
        <v>86</v>
      </c>
      <c r="O50" s="140" t="s">
        <v>2</v>
      </c>
      <c r="P50" s="138">
        <v>178</v>
      </c>
      <c r="Q50" s="155">
        <v>7</v>
      </c>
      <c r="R50" s="142" t="s">
        <v>3</v>
      </c>
    </row>
    <row r="51" spans="1:18" ht="13.8" thickTop="1" x14ac:dyDescent="0.25">
      <c r="A51" s="133"/>
      <c r="B51" s="133"/>
      <c r="C51" s="133"/>
      <c r="D51" s="133"/>
      <c r="E51" s="133"/>
      <c r="F51" s="133"/>
      <c r="J51" s="156">
        <v>260</v>
      </c>
      <c r="K51" s="156">
        <v>101</v>
      </c>
      <c r="L51" s="156">
        <v>58</v>
      </c>
      <c r="M51" s="156">
        <v>101</v>
      </c>
      <c r="N51" s="156">
        <v>1560</v>
      </c>
      <c r="O51" s="156">
        <v>0</v>
      </c>
      <c r="P51" s="156">
        <v>1560</v>
      </c>
      <c r="Q51" s="157">
        <v>260</v>
      </c>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95" t="s">
        <v>59</v>
      </c>
      <c r="B54" s="96">
        <v>0</v>
      </c>
      <c r="C54" s="177" t="s">
        <v>118</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174" t="s">
        <v>10</v>
      </c>
      <c r="B55" s="164" t="s">
        <v>2</v>
      </c>
      <c r="C55" s="175" t="s">
        <v>35</v>
      </c>
      <c r="D55" s="163">
        <v>9</v>
      </c>
      <c r="E55" s="164" t="s">
        <v>2</v>
      </c>
      <c r="F55" s="165">
        <v>3</v>
      </c>
      <c r="H55" s="108">
        <v>1</v>
      </c>
      <c r="I55" s="176" t="s">
        <v>90</v>
      </c>
      <c r="J55" s="110">
        <v>22</v>
      </c>
      <c r="K55" s="111">
        <v>20</v>
      </c>
      <c r="L55" s="111">
        <v>1</v>
      </c>
      <c r="M55" s="110">
        <v>1</v>
      </c>
      <c r="N55" s="111">
        <v>185</v>
      </c>
      <c r="O55" s="112" t="s">
        <v>2</v>
      </c>
      <c r="P55" s="110">
        <v>79</v>
      </c>
      <c r="Q55" s="113">
        <v>41</v>
      </c>
      <c r="R55" s="114" t="s">
        <v>3</v>
      </c>
    </row>
    <row r="56" spans="1:18" x14ac:dyDescent="0.25">
      <c r="A56" s="162" t="s">
        <v>48</v>
      </c>
      <c r="B56" s="131" t="s">
        <v>2</v>
      </c>
      <c r="C56" s="158" t="s">
        <v>91</v>
      </c>
      <c r="D56" s="167">
        <v>5</v>
      </c>
      <c r="E56" s="131" t="s">
        <v>2</v>
      </c>
      <c r="F56" s="168">
        <v>7</v>
      </c>
      <c r="H56" s="118">
        <v>2</v>
      </c>
      <c r="I56" s="134" t="s">
        <v>92</v>
      </c>
      <c r="J56" s="120">
        <v>22</v>
      </c>
      <c r="K56" s="121">
        <v>17</v>
      </c>
      <c r="L56" s="121">
        <v>2</v>
      </c>
      <c r="M56" s="120">
        <v>3</v>
      </c>
      <c r="N56" s="121">
        <v>173</v>
      </c>
      <c r="O56" s="121" t="s">
        <v>2</v>
      </c>
      <c r="P56" s="120">
        <v>91</v>
      </c>
      <c r="Q56" s="123">
        <v>36</v>
      </c>
      <c r="R56" s="124" t="s">
        <v>3</v>
      </c>
    </row>
    <row r="57" spans="1:18" x14ac:dyDescent="0.25">
      <c r="A57" s="162" t="s">
        <v>7</v>
      </c>
      <c r="B57" s="131" t="s">
        <v>2</v>
      </c>
      <c r="C57" s="158" t="s">
        <v>49</v>
      </c>
      <c r="D57" s="167">
        <v>5</v>
      </c>
      <c r="E57" s="131" t="s">
        <v>2</v>
      </c>
      <c r="F57" s="168">
        <v>7</v>
      </c>
      <c r="H57" s="118">
        <v>3</v>
      </c>
      <c r="I57" s="134" t="s">
        <v>26</v>
      </c>
      <c r="J57" s="120">
        <v>22</v>
      </c>
      <c r="K57" s="121">
        <v>14</v>
      </c>
      <c r="L57" s="121">
        <v>3</v>
      </c>
      <c r="M57" s="120">
        <v>5</v>
      </c>
      <c r="N57" s="121">
        <v>150</v>
      </c>
      <c r="O57" s="121" t="s">
        <v>2</v>
      </c>
      <c r="P57" s="120">
        <v>114</v>
      </c>
      <c r="Q57" s="123">
        <v>31</v>
      </c>
      <c r="R57" s="124" t="s">
        <v>3</v>
      </c>
    </row>
    <row r="58" spans="1:18" x14ac:dyDescent="0.25">
      <c r="A58" s="162" t="s">
        <v>90</v>
      </c>
      <c r="B58" s="131" t="s">
        <v>2</v>
      </c>
      <c r="C58" s="158" t="s">
        <v>68</v>
      </c>
      <c r="D58" s="167">
        <v>6</v>
      </c>
      <c r="E58" s="131" t="s">
        <v>2</v>
      </c>
      <c r="F58" s="168">
        <v>6</v>
      </c>
      <c r="H58" s="118">
        <v>4</v>
      </c>
      <c r="I58" s="134" t="s">
        <v>27</v>
      </c>
      <c r="J58" s="120">
        <v>22</v>
      </c>
      <c r="K58" s="121">
        <v>14</v>
      </c>
      <c r="L58" s="121">
        <v>2</v>
      </c>
      <c r="M58" s="120">
        <v>6</v>
      </c>
      <c r="N58" s="121">
        <v>152</v>
      </c>
      <c r="O58" s="121" t="s">
        <v>2</v>
      </c>
      <c r="P58" s="120">
        <v>112</v>
      </c>
      <c r="Q58" s="123">
        <v>30</v>
      </c>
      <c r="R58" s="124" t="s">
        <v>3</v>
      </c>
    </row>
    <row r="59" spans="1:18" x14ac:dyDescent="0.25">
      <c r="A59" s="162" t="s">
        <v>27</v>
      </c>
      <c r="B59" s="131" t="s">
        <v>2</v>
      </c>
      <c r="C59" s="158" t="s">
        <v>92</v>
      </c>
      <c r="D59" s="167">
        <v>5</v>
      </c>
      <c r="E59" s="131" t="s">
        <v>2</v>
      </c>
      <c r="F59" s="168">
        <v>7</v>
      </c>
      <c r="H59" s="118">
        <v>5</v>
      </c>
      <c r="I59" s="158" t="s">
        <v>10</v>
      </c>
      <c r="J59" s="120">
        <v>22</v>
      </c>
      <c r="K59" s="121">
        <v>11</v>
      </c>
      <c r="L59" s="121">
        <v>4</v>
      </c>
      <c r="M59" s="120">
        <v>7</v>
      </c>
      <c r="N59" s="121">
        <v>146</v>
      </c>
      <c r="O59" s="121" t="s">
        <v>2</v>
      </c>
      <c r="P59" s="120">
        <v>118</v>
      </c>
      <c r="Q59" s="123">
        <v>26</v>
      </c>
      <c r="R59" s="124" t="s">
        <v>3</v>
      </c>
    </row>
    <row r="60" spans="1:18" ht="13.8" thickBot="1" x14ac:dyDescent="0.3">
      <c r="A60" s="169" t="s">
        <v>47</v>
      </c>
      <c r="B60" s="170" t="s">
        <v>2</v>
      </c>
      <c r="C60" s="171" t="s">
        <v>26</v>
      </c>
      <c r="D60" s="172">
        <v>3</v>
      </c>
      <c r="E60" s="170" t="s">
        <v>2</v>
      </c>
      <c r="F60" s="173">
        <v>9</v>
      </c>
      <c r="H60" s="118">
        <v>6</v>
      </c>
      <c r="I60" s="134" t="s">
        <v>68</v>
      </c>
      <c r="J60" s="120">
        <v>22</v>
      </c>
      <c r="K60" s="121">
        <v>8</v>
      </c>
      <c r="L60" s="121">
        <v>6</v>
      </c>
      <c r="M60" s="120">
        <v>8</v>
      </c>
      <c r="N60" s="121">
        <v>133</v>
      </c>
      <c r="O60" s="121" t="s">
        <v>2</v>
      </c>
      <c r="P60" s="120">
        <v>131</v>
      </c>
      <c r="Q60" s="123">
        <v>22</v>
      </c>
      <c r="R60" s="124" t="s">
        <v>3</v>
      </c>
    </row>
    <row r="61" spans="1:18" ht="13.8" thickTop="1" x14ac:dyDescent="0.25">
      <c r="A61" s="131"/>
      <c r="B61" s="131"/>
      <c r="C61" s="131"/>
      <c r="D61" s="132"/>
      <c r="E61" s="131"/>
      <c r="F61" s="132"/>
      <c r="H61" s="118">
        <v>7</v>
      </c>
      <c r="I61" s="134" t="s">
        <v>48</v>
      </c>
      <c r="J61" s="120">
        <v>22</v>
      </c>
      <c r="K61" s="121">
        <v>8</v>
      </c>
      <c r="L61" s="121">
        <v>3</v>
      </c>
      <c r="M61" s="120">
        <v>11</v>
      </c>
      <c r="N61" s="121">
        <v>131</v>
      </c>
      <c r="O61" s="121" t="s">
        <v>2</v>
      </c>
      <c r="P61" s="120">
        <v>133</v>
      </c>
      <c r="Q61" s="123">
        <v>19</v>
      </c>
      <c r="R61" s="124" t="s">
        <v>3</v>
      </c>
    </row>
    <row r="62" spans="1:18" x14ac:dyDescent="0.25">
      <c r="A62" s="133"/>
      <c r="B62" s="133"/>
      <c r="C62" s="133"/>
      <c r="D62" s="133"/>
      <c r="E62" s="133"/>
      <c r="F62" s="133"/>
      <c r="H62" s="118">
        <v>8</v>
      </c>
      <c r="I62" s="158" t="s">
        <v>7</v>
      </c>
      <c r="J62" s="120">
        <v>22</v>
      </c>
      <c r="K62" s="121">
        <v>8</v>
      </c>
      <c r="L62" s="121">
        <v>2</v>
      </c>
      <c r="M62" s="120">
        <v>12</v>
      </c>
      <c r="N62" s="121">
        <v>125</v>
      </c>
      <c r="O62" s="121" t="s">
        <v>2</v>
      </c>
      <c r="P62" s="120">
        <v>139</v>
      </c>
      <c r="Q62" s="123">
        <v>18</v>
      </c>
      <c r="R62" s="124" t="s">
        <v>3</v>
      </c>
    </row>
    <row r="63" spans="1:18" x14ac:dyDescent="0.25">
      <c r="A63" s="133"/>
      <c r="B63" s="133"/>
      <c r="C63" s="133"/>
      <c r="D63" s="133"/>
      <c r="E63" s="133"/>
      <c r="F63" s="133"/>
      <c r="H63" s="118">
        <v>9</v>
      </c>
      <c r="I63" s="134" t="s">
        <v>49</v>
      </c>
      <c r="J63" s="120">
        <v>22</v>
      </c>
      <c r="K63" s="121">
        <v>5</v>
      </c>
      <c r="L63" s="121">
        <v>5</v>
      </c>
      <c r="M63" s="120">
        <v>12</v>
      </c>
      <c r="N63" s="121">
        <v>114</v>
      </c>
      <c r="O63" s="121" t="s">
        <v>2</v>
      </c>
      <c r="P63" s="120">
        <v>150</v>
      </c>
      <c r="Q63" s="123">
        <v>15</v>
      </c>
      <c r="R63" s="124" t="s">
        <v>3</v>
      </c>
    </row>
    <row r="64" spans="1:18" x14ac:dyDescent="0.25">
      <c r="A64" s="93"/>
      <c r="B64" s="133"/>
      <c r="C64" s="133"/>
      <c r="D64" s="133"/>
      <c r="E64" s="133"/>
      <c r="F64" s="133"/>
      <c r="H64" s="118">
        <v>10</v>
      </c>
      <c r="I64" s="134" t="s">
        <v>35</v>
      </c>
      <c r="J64" s="120">
        <v>22</v>
      </c>
      <c r="K64" s="121">
        <v>3</v>
      </c>
      <c r="L64" s="121">
        <v>5</v>
      </c>
      <c r="M64" s="120">
        <v>14</v>
      </c>
      <c r="N64" s="121">
        <v>108</v>
      </c>
      <c r="O64" s="121" t="s">
        <v>2</v>
      </c>
      <c r="P64" s="120">
        <v>156</v>
      </c>
      <c r="Q64" s="123">
        <v>11</v>
      </c>
      <c r="R64" s="124" t="s">
        <v>3</v>
      </c>
    </row>
    <row r="65" spans="1:23" x14ac:dyDescent="0.25">
      <c r="A65" s="133"/>
      <c r="B65" s="133"/>
      <c r="C65" s="133"/>
      <c r="D65" s="133"/>
      <c r="E65" s="133"/>
      <c r="F65" s="133"/>
      <c r="H65" s="118">
        <v>11</v>
      </c>
      <c r="I65" s="134" t="s">
        <v>91</v>
      </c>
      <c r="J65" s="120">
        <v>22</v>
      </c>
      <c r="K65" s="121">
        <v>3</v>
      </c>
      <c r="L65" s="121">
        <v>4</v>
      </c>
      <c r="M65" s="120">
        <v>15</v>
      </c>
      <c r="N65" s="121">
        <v>89</v>
      </c>
      <c r="O65" s="121" t="s">
        <v>2</v>
      </c>
      <c r="P65" s="120">
        <v>175</v>
      </c>
      <c r="Q65" s="123">
        <v>10</v>
      </c>
      <c r="R65" s="124" t="s">
        <v>3</v>
      </c>
    </row>
    <row r="66" spans="1:23" ht="13.8" thickBot="1" x14ac:dyDescent="0.3">
      <c r="A66" s="133"/>
      <c r="B66" s="133"/>
      <c r="C66" s="133"/>
      <c r="D66" s="133"/>
      <c r="E66" s="133"/>
      <c r="F66" s="133"/>
      <c r="H66" s="146">
        <v>12</v>
      </c>
      <c r="I66" s="149" t="s">
        <v>47</v>
      </c>
      <c r="J66" s="138">
        <v>22</v>
      </c>
      <c r="K66" s="139">
        <v>2</v>
      </c>
      <c r="L66" s="139">
        <v>1</v>
      </c>
      <c r="M66" s="138">
        <v>19</v>
      </c>
      <c r="N66" s="139">
        <v>78</v>
      </c>
      <c r="O66" s="139" t="s">
        <v>2</v>
      </c>
      <c r="P66" s="138">
        <v>186</v>
      </c>
      <c r="Q66" s="141">
        <v>5</v>
      </c>
      <c r="R66" s="142" t="s">
        <v>3</v>
      </c>
      <c r="V66" s="136"/>
    </row>
    <row r="67" spans="1:23" ht="13.8" thickTop="1" x14ac:dyDescent="0.25">
      <c r="A67" s="133"/>
      <c r="B67" s="133"/>
      <c r="C67" s="133"/>
      <c r="D67" s="133"/>
      <c r="E67" s="133"/>
      <c r="F67" s="133"/>
      <c r="J67" s="156">
        <v>264</v>
      </c>
      <c r="K67" s="156">
        <v>113</v>
      </c>
      <c r="L67" s="156">
        <v>38</v>
      </c>
      <c r="M67" s="156">
        <v>113</v>
      </c>
      <c r="N67" s="156">
        <v>1584</v>
      </c>
      <c r="O67" s="156">
        <v>0</v>
      </c>
      <c r="P67" s="156">
        <v>1584</v>
      </c>
      <c r="Q67" s="157">
        <v>264</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AC289"/>
  <sheetViews>
    <sheetView showGridLines="0" zoomScaleNormal="100" workbookViewId="0"/>
  </sheetViews>
  <sheetFormatPr defaultColWidth="9.109375" defaultRowHeight="13.2" x14ac:dyDescent="0.25"/>
  <cols>
    <col min="1" max="1" width="20.6640625" style="91" customWidth="1"/>
    <col min="2" max="2" width="1.44140625" style="91" customWidth="1"/>
    <col min="3" max="3" width="20.6640625" style="91" customWidth="1"/>
    <col min="4" max="4" width="3.88671875" style="91" customWidth="1"/>
    <col min="5" max="5" width="1.44140625" style="91" customWidth="1"/>
    <col min="6" max="6" width="3.88671875" style="91" customWidth="1"/>
    <col min="7" max="7" width="5.6640625" style="91" customWidth="1"/>
    <col min="8" max="8" width="3.5546875" style="91" customWidth="1"/>
    <col min="9" max="9" width="24.6640625" style="91" customWidth="1"/>
    <col min="10" max="13" width="4.109375" style="91" customWidth="1"/>
    <col min="14" max="14" width="5.33203125" style="91" customWidth="1"/>
    <col min="15" max="15" width="1.44140625" style="91" customWidth="1"/>
    <col min="16" max="16" width="5.33203125" style="91" customWidth="1"/>
    <col min="17" max="17" width="5.109375" style="91" customWidth="1"/>
    <col min="18" max="18" width="1.6640625" style="91" customWidth="1"/>
    <col min="19" max="16384" width="9.109375" style="91"/>
  </cols>
  <sheetData>
    <row r="1" spans="1:29" ht="15.6" x14ac:dyDescent="0.3">
      <c r="A1" s="86">
        <v>27</v>
      </c>
      <c r="B1" s="87" t="s">
        <v>0</v>
      </c>
      <c r="C1" s="87"/>
      <c r="D1" s="87"/>
      <c r="E1" s="87"/>
      <c r="F1" s="87"/>
      <c r="G1" s="87"/>
      <c r="H1" s="88"/>
      <c r="I1" s="88"/>
      <c r="J1" s="88"/>
      <c r="K1" s="88"/>
      <c r="L1" s="88"/>
      <c r="M1" s="88"/>
      <c r="N1" s="89"/>
      <c r="O1" s="89"/>
      <c r="P1" s="89"/>
      <c r="Q1" s="89"/>
      <c r="R1" s="89"/>
    </row>
    <row r="2" spans="1:29" ht="15.6" x14ac:dyDescent="0.3">
      <c r="A2" s="92"/>
      <c r="B2" s="87"/>
      <c r="C2" s="87"/>
      <c r="D2" s="87"/>
      <c r="E2" s="87"/>
      <c r="F2" s="87"/>
      <c r="G2" s="87"/>
      <c r="H2" s="88"/>
      <c r="I2" s="88"/>
      <c r="J2" s="88"/>
      <c r="K2" s="88"/>
      <c r="L2" s="88"/>
      <c r="M2" s="88"/>
      <c r="N2" s="89"/>
      <c r="O2" s="89"/>
      <c r="P2" s="89"/>
      <c r="Q2" s="89"/>
      <c r="R2" s="89"/>
    </row>
    <row r="3" spans="1:29" ht="13.8" thickBot="1" x14ac:dyDescent="0.3">
      <c r="A3" s="93" t="s">
        <v>1</v>
      </c>
      <c r="C3" s="94">
        <v>42846</v>
      </c>
    </row>
    <row r="4" spans="1:29" ht="14.4" thickTop="1" thickBot="1" x14ac:dyDescent="0.3">
      <c r="A4" s="95" t="s">
        <v>56</v>
      </c>
      <c r="B4" s="96">
        <v>0</v>
      </c>
      <c r="C4" s="177" t="s">
        <v>122</v>
      </c>
      <c r="D4" s="96"/>
      <c r="E4" s="97"/>
      <c r="F4" s="98"/>
      <c r="G4" s="99"/>
      <c r="H4" s="100" t="s">
        <v>4</v>
      </c>
      <c r="I4" s="101"/>
      <c r="J4" s="102" t="s">
        <v>77</v>
      </c>
      <c r="K4" s="102" t="s">
        <v>74</v>
      </c>
      <c r="L4" s="102" t="s">
        <v>75</v>
      </c>
      <c r="M4" s="102" t="s">
        <v>76</v>
      </c>
      <c r="N4" s="102" t="s">
        <v>78</v>
      </c>
      <c r="O4" s="102"/>
      <c r="P4" s="102" t="s">
        <v>79</v>
      </c>
      <c r="Q4" s="279" t="s">
        <v>80</v>
      </c>
      <c r="R4" s="280"/>
    </row>
    <row r="5" spans="1:29" ht="13.8" thickTop="1" x14ac:dyDescent="0.25">
      <c r="A5" s="103" t="s">
        <v>15</v>
      </c>
      <c r="B5" s="104" t="s">
        <v>2</v>
      </c>
      <c r="C5" s="104" t="s">
        <v>19</v>
      </c>
      <c r="D5" s="105">
        <v>8</v>
      </c>
      <c r="E5" s="106" t="s">
        <v>2</v>
      </c>
      <c r="F5" s="107">
        <v>4</v>
      </c>
      <c r="H5" s="247">
        <v>1</v>
      </c>
      <c r="I5" s="248" t="s">
        <v>19</v>
      </c>
      <c r="J5" s="249">
        <v>24</v>
      </c>
      <c r="K5" s="250">
        <v>20</v>
      </c>
      <c r="L5" s="250">
        <v>2</v>
      </c>
      <c r="M5" s="249">
        <v>2</v>
      </c>
      <c r="N5" s="250">
        <v>190</v>
      </c>
      <c r="O5" s="251" t="s">
        <v>2</v>
      </c>
      <c r="P5" s="249">
        <v>98</v>
      </c>
      <c r="Q5" s="252">
        <v>42</v>
      </c>
      <c r="R5" s="253" t="s">
        <v>3</v>
      </c>
    </row>
    <row r="6" spans="1:29" x14ac:dyDescent="0.25">
      <c r="A6" s="103" t="s">
        <v>12</v>
      </c>
      <c r="B6" s="104" t="s">
        <v>2</v>
      </c>
      <c r="C6" s="104" t="s">
        <v>31</v>
      </c>
      <c r="D6" s="115">
        <v>9</v>
      </c>
      <c r="E6" s="116" t="s">
        <v>2</v>
      </c>
      <c r="F6" s="117">
        <v>3</v>
      </c>
      <c r="H6" s="257">
        <v>2</v>
      </c>
      <c r="I6" s="125" t="s">
        <v>15</v>
      </c>
      <c r="J6" s="168">
        <v>24</v>
      </c>
      <c r="K6" s="132">
        <v>18</v>
      </c>
      <c r="L6" s="132">
        <v>2</v>
      </c>
      <c r="M6" s="168">
        <v>4</v>
      </c>
      <c r="N6" s="132">
        <v>192</v>
      </c>
      <c r="O6" s="116" t="s">
        <v>2</v>
      </c>
      <c r="P6" s="168">
        <v>96</v>
      </c>
      <c r="Q6" s="258">
        <v>38</v>
      </c>
      <c r="R6" s="259" t="s">
        <v>3</v>
      </c>
    </row>
    <row r="7" spans="1:29" x14ac:dyDescent="0.25">
      <c r="A7" s="103" t="s">
        <v>17</v>
      </c>
      <c r="B7" s="104" t="s">
        <v>2</v>
      </c>
      <c r="C7" s="104" t="s">
        <v>65</v>
      </c>
      <c r="D7" s="115">
        <v>10</v>
      </c>
      <c r="E7" s="116" t="s">
        <v>2</v>
      </c>
      <c r="F7" s="117">
        <v>2</v>
      </c>
      <c r="H7" s="118">
        <v>3</v>
      </c>
      <c r="I7" s="119" t="s">
        <v>12</v>
      </c>
      <c r="J7" s="120">
        <v>24</v>
      </c>
      <c r="K7" s="121">
        <v>17</v>
      </c>
      <c r="L7" s="121">
        <v>1</v>
      </c>
      <c r="M7" s="120">
        <v>6</v>
      </c>
      <c r="N7" s="121">
        <v>178</v>
      </c>
      <c r="O7" s="122" t="s">
        <v>2</v>
      </c>
      <c r="P7" s="120">
        <v>110</v>
      </c>
      <c r="Q7" s="123">
        <v>35</v>
      </c>
      <c r="R7" s="124" t="s">
        <v>3</v>
      </c>
    </row>
    <row r="8" spans="1:29" x14ac:dyDescent="0.25">
      <c r="A8" s="103" t="s">
        <v>11</v>
      </c>
      <c r="B8" s="104" t="s">
        <v>2</v>
      </c>
      <c r="C8" s="104" t="s">
        <v>20</v>
      </c>
      <c r="D8" s="115">
        <v>6</v>
      </c>
      <c r="E8" s="116" t="s">
        <v>2</v>
      </c>
      <c r="F8" s="117">
        <v>6</v>
      </c>
      <c r="H8" s="118">
        <v>4</v>
      </c>
      <c r="I8" s="125" t="s">
        <v>84</v>
      </c>
      <c r="J8" s="120">
        <v>24</v>
      </c>
      <c r="K8" s="121">
        <v>14</v>
      </c>
      <c r="L8" s="121">
        <v>3</v>
      </c>
      <c r="M8" s="120">
        <v>7</v>
      </c>
      <c r="N8" s="121">
        <v>158</v>
      </c>
      <c r="O8" s="122" t="s">
        <v>2</v>
      </c>
      <c r="P8" s="120">
        <v>130</v>
      </c>
      <c r="Q8" s="123">
        <v>31</v>
      </c>
      <c r="R8" s="124" t="s">
        <v>3</v>
      </c>
    </row>
    <row r="9" spans="1:29" x14ac:dyDescent="0.25">
      <c r="A9" s="103" t="s">
        <v>32</v>
      </c>
      <c r="B9" s="104" t="s">
        <v>2</v>
      </c>
      <c r="C9" s="104" t="s">
        <v>14</v>
      </c>
      <c r="D9" s="115">
        <v>5</v>
      </c>
      <c r="E9" s="116" t="s">
        <v>2</v>
      </c>
      <c r="F9" s="117">
        <v>7</v>
      </c>
      <c r="H9" s="118">
        <v>5</v>
      </c>
      <c r="I9" s="119" t="s">
        <v>38</v>
      </c>
      <c r="J9" s="120">
        <v>24</v>
      </c>
      <c r="K9" s="121">
        <v>12</v>
      </c>
      <c r="L9" s="121">
        <v>2</v>
      </c>
      <c r="M9" s="120">
        <v>10</v>
      </c>
      <c r="N9" s="121">
        <v>159</v>
      </c>
      <c r="O9" s="122" t="s">
        <v>2</v>
      </c>
      <c r="P9" s="120">
        <v>129</v>
      </c>
      <c r="Q9" s="123">
        <v>26</v>
      </c>
      <c r="R9" s="124" t="s">
        <v>3</v>
      </c>
    </row>
    <row r="10" spans="1:29" x14ac:dyDescent="0.25">
      <c r="A10" s="103" t="s">
        <v>84</v>
      </c>
      <c r="B10" s="104" t="s">
        <v>2</v>
      </c>
      <c r="C10" s="104" t="s">
        <v>38</v>
      </c>
      <c r="D10" s="115">
        <v>7</v>
      </c>
      <c r="E10" s="116" t="s">
        <v>2</v>
      </c>
      <c r="F10" s="117">
        <v>5</v>
      </c>
      <c r="H10" s="118">
        <v>6</v>
      </c>
      <c r="I10" s="119" t="s">
        <v>11</v>
      </c>
      <c r="J10" s="120">
        <v>24</v>
      </c>
      <c r="K10" s="121">
        <v>9</v>
      </c>
      <c r="L10" s="121">
        <v>7</v>
      </c>
      <c r="M10" s="120">
        <v>8</v>
      </c>
      <c r="N10" s="121">
        <v>141</v>
      </c>
      <c r="O10" s="122" t="s">
        <v>2</v>
      </c>
      <c r="P10" s="120">
        <v>147</v>
      </c>
      <c r="Q10" s="123">
        <v>25</v>
      </c>
      <c r="R10" s="124" t="s">
        <v>3</v>
      </c>
    </row>
    <row r="11" spans="1:29" ht="13.8" thickBot="1" x14ac:dyDescent="0.3">
      <c r="A11" s="126" t="s">
        <v>18</v>
      </c>
      <c r="B11" s="127" t="s">
        <v>2</v>
      </c>
      <c r="C11" s="127" t="s">
        <v>37</v>
      </c>
      <c r="D11" s="189"/>
      <c r="E11" s="190"/>
      <c r="F11" s="191"/>
      <c r="H11" s="118">
        <v>7</v>
      </c>
      <c r="I11" s="119" t="s">
        <v>17</v>
      </c>
      <c r="J11" s="120">
        <v>24</v>
      </c>
      <c r="K11" s="121">
        <v>11</v>
      </c>
      <c r="L11" s="121">
        <v>2</v>
      </c>
      <c r="M11" s="120">
        <v>11</v>
      </c>
      <c r="N11" s="121">
        <v>144</v>
      </c>
      <c r="O11" s="122" t="s">
        <v>2</v>
      </c>
      <c r="P11" s="120">
        <v>144</v>
      </c>
      <c r="Q11" s="123">
        <v>24</v>
      </c>
      <c r="R11" s="124" t="s">
        <v>3</v>
      </c>
    </row>
    <row r="12" spans="1:29" ht="13.8" thickTop="1" x14ac:dyDescent="0.25">
      <c r="A12" s="131"/>
      <c r="B12" s="131"/>
      <c r="C12" s="131"/>
      <c r="D12" s="132"/>
      <c r="E12" s="132"/>
      <c r="F12" s="132"/>
      <c r="H12" s="118">
        <v>8</v>
      </c>
      <c r="I12" s="119" t="s">
        <v>18</v>
      </c>
      <c r="J12" s="120">
        <v>24</v>
      </c>
      <c r="K12" s="121">
        <v>11</v>
      </c>
      <c r="L12" s="121">
        <v>2</v>
      </c>
      <c r="M12" s="120">
        <v>11</v>
      </c>
      <c r="N12" s="121">
        <v>143</v>
      </c>
      <c r="O12" s="122" t="s">
        <v>2</v>
      </c>
      <c r="P12" s="120">
        <v>145</v>
      </c>
      <c r="Q12" s="123">
        <v>24</v>
      </c>
      <c r="R12" s="124" t="s">
        <v>3</v>
      </c>
    </row>
    <row r="13" spans="1:29" x14ac:dyDescent="0.25">
      <c r="A13" s="133"/>
      <c r="B13" s="133"/>
      <c r="C13" s="133"/>
      <c r="D13" s="133"/>
      <c r="E13" s="133"/>
      <c r="F13" s="133"/>
      <c r="H13" s="118">
        <v>9</v>
      </c>
      <c r="I13" s="119" t="s">
        <v>32</v>
      </c>
      <c r="J13" s="120">
        <v>24</v>
      </c>
      <c r="K13" s="121">
        <v>10</v>
      </c>
      <c r="L13" s="121">
        <v>4</v>
      </c>
      <c r="M13" s="120">
        <v>10</v>
      </c>
      <c r="N13" s="121">
        <v>136</v>
      </c>
      <c r="O13" s="122" t="s">
        <v>2</v>
      </c>
      <c r="P13" s="120">
        <v>152</v>
      </c>
      <c r="Q13" s="123">
        <v>24</v>
      </c>
      <c r="R13" s="124" t="s">
        <v>3</v>
      </c>
    </row>
    <row r="14" spans="1:29" x14ac:dyDescent="0.25">
      <c r="A14" s="133"/>
      <c r="B14" s="133"/>
      <c r="C14" s="133"/>
      <c r="D14" s="133"/>
      <c r="E14" s="133"/>
      <c r="F14" s="133"/>
      <c r="H14" s="118">
        <v>10</v>
      </c>
      <c r="I14" s="125" t="s">
        <v>14</v>
      </c>
      <c r="J14" s="120">
        <v>24</v>
      </c>
      <c r="K14" s="121">
        <v>6</v>
      </c>
      <c r="L14" s="121">
        <v>3</v>
      </c>
      <c r="M14" s="120">
        <v>15</v>
      </c>
      <c r="N14" s="121">
        <v>118</v>
      </c>
      <c r="O14" s="122" t="s">
        <v>2</v>
      </c>
      <c r="P14" s="120">
        <v>170</v>
      </c>
      <c r="Q14" s="123">
        <v>15</v>
      </c>
      <c r="R14" s="124" t="s">
        <v>3</v>
      </c>
    </row>
    <row r="15" spans="1:29" x14ac:dyDescent="0.25">
      <c r="A15" s="133"/>
      <c r="B15" s="133"/>
      <c r="C15" s="133"/>
      <c r="D15" s="133"/>
      <c r="E15" s="133"/>
      <c r="F15" s="133"/>
      <c r="H15" s="118">
        <v>11</v>
      </c>
      <c r="I15" s="119" t="s">
        <v>20</v>
      </c>
      <c r="J15" s="120">
        <v>24</v>
      </c>
      <c r="K15" s="121">
        <v>3</v>
      </c>
      <c r="L15" s="121">
        <v>6</v>
      </c>
      <c r="M15" s="120">
        <v>15</v>
      </c>
      <c r="N15" s="121">
        <v>110</v>
      </c>
      <c r="O15" s="122" t="s">
        <v>2</v>
      </c>
      <c r="P15" s="120">
        <v>178</v>
      </c>
      <c r="Q15" s="123">
        <v>12</v>
      </c>
      <c r="R15" s="134" t="s">
        <v>3</v>
      </c>
      <c r="S15" s="159"/>
      <c r="T15" s="104"/>
      <c r="U15" s="121"/>
      <c r="V15" s="121"/>
      <c r="W15" s="121"/>
      <c r="X15" s="121"/>
      <c r="Y15" s="121"/>
      <c r="Z15" s="121"/>
      <c r="AA15" s="121"/>
      <c r="AB15" s="123"/>
      <c r="AC15" s="135"/>
    </row>
    <row r="16" spans="1:29" x14ac:dyDescent="0.25">
      <c r="A16" s="133"/>
      <c r="B16" s="133"/>
      <c r="C16" s="133"/>
      <c r="D16" s="133"/>
      <c r="E16" s="133"/>
      <c r="F16" s="133"/>
      <c r="H16" s="257">
        <v>12</v>
      </c>
      <c r="I16" s="125" t="s">
        <v>31</v>
      </c>
      <c r="J16" s="168">
        <v>24</v>
      </c>
      <c r="K16" s="132">
        <v>3</v>
      </c>
      <c r="L16" s="132">
        <v>5</v>
      </c>
      <c r="M16" s="168">
        <v>16</v>
      </c>
      <c r="N16" s="132">
        <v>120</v>
      </c>
      <c r="O16" s="116" t="s">
        <v>2</v>
      </c>
      <c r="P16" s="168">
        <v>168</v>
      </c>
      <c r="Q16" s="258">
        <v>11</v>
      </c>
      <c r="R16" s="259" t="s">
        <v>3</v>
      </c>
      <c r="S16" s="159"/>
      <c r="T16" s="104"/>
      <c r="U16" s="121"/>
      <c r="V16" s="121"/>
      <c r="W16" s="121"/>
      <c r="X16" s="121"/>
      <c r="Y16" s="121"/>
      <c r="Z16" s="121"/>
      <c r="AA16" s="121"/>
      <c r="AB16" s="123"/>
      <c r="AC16" s="135"/>
    </row>
    <row r="17" spans="1:18" ht="13.8" thickBot="1" x14ac:dyDescent="0.3">
      <c r="A17" s="133"/>
      <c r="B17" s="133"/>
      <c r="C17" s="133"/>
      <c r="D17" s="133"/>
      <c r="E17" s="133"/>
      <c r="F17" s="133"/>
      <c r="H17" s="260">
        <v>13</v>
      </c>
      <c r="I17" s="137" t="s">
        <v>65</v>
      </c>
      <c r="J17" s="173">
        <v>24</v>
      </c>
      <c r="K17" s="261">
        <v>2</v>
      </c>
      <c r="L17" s="261">
        <v>1</v>
      </c>
      <c r="M17" s="173">
        <v>21</v>
      </c>
      <c r="N17" s="261">
        <v>83</v>
      </c>
      <c r="O17" s="129" t="s">
        <v>2</v>
      </c>
      <c r="P17" s="173">
        <v>205</v>
      </c>
      <c r="Q17" s="262">
        <v>5</v>
      </c>
      <c r="R17" s="263" t="s">
        <v>3</v>
      </c>
    </row>
    <row r="18" spans="1:18" ht="13.8" thickTop="1" x14ac:dyDescent="0.25">
      <c r="A18" s="133"/>
      <c r="B18" s="133"/>
      <c r="C18" s="133"/>
      <c r="D18" s="133"/>
      <c r="E18" s="133"/>
      <c r="F18" s="133"/>
      <c r="H18" s="122"/>
      <c r="I18" s="136"/>
      <c r="J18" s="121">
        <v>312</v>
      </c>
      <c r="K18" s="121">
        <v>136</v>
      </c>
      <c r="L18" s="121">
        <v>40</v>
      </c>
      <c r="M18" s="121">
        <v>136</v>
      </c>
      <c r="N18" s="121">
        <v>1872</v>
      </c>
      <c r="O18" s="121">
        <v>0</v>
      </c>
      <c r="P18" s="121">
        <v>1872</v>
      </c>
      <c r="Q18" s="123">
        <v>312</v>
      </c>
      <c r="R18" s="121"/>
    </row>
    <row r="19" spans="1:18" x14ac:dyDescent="0.25">
      <c r="A19" s="133"/>
      <c r="B19" s="133"/>
      <c r="C19" s="133"/>
      <c r="D19" s="133"/>
      <c r="E19" s="133"/>
      <c r="F19" s="133"/>
      <c r="H19" s="122"/>
      <c r="I19" s="136"/>
      <c r="J19" s="121"/>
      <c r="K19" s="121"/>
      <c r="L19" s="121"/>
      <c r="M19" s="121"/>
      <c r="N19" s="121"/>
      <c r="O19" s="121"/>
      <c r="P19" s="121"/>
      <c r="Q19" s="121"/>
      <c r="R19" s="121"/>
    </row>
    <row r="20" spans="1:18" ht="13.8" thickBot="1" x14ac:dyDescent="0.3">
      <c r="A20" s="133"/>
      <c r="B20" s="133"/>
      <c r="C20" s="133"/>
      <c r="D20" s="133"/>
      <c r="E20" s="133"/>
      <c r="F20" s="133"/>
      <c r="H20" s="122"/>
      <c r="I20" s="136"/>
      <c r="J20" s="121"/>
      <c r="K20" s="121"/>
      <c r="L20" s="121"/>
      <c r="M20" s="121"/>
      <c r="N20" s="121"/>
      <c r="O20" s="121"/>
      <c r="P20" s="121"/>
      <c r="Q20" s="121"/>
      <c r="R20" s="121"/>
    </row>
    <row r="21" spans="1:18" ht="14.4" thickTop="1" thickBot="1" x14ac:dyDescent="0.3">
      <c r="A21" s="95" t="s">
        <v>57</v>
      </c>
      <c r="B21" s="96">
        <v>0</v>
      </c>
      <c r="C21" s="177" t="s">
        <v>122</v>
      </c>
      <c r="D21" s="96"/>
      <c r="E21" s="97"/>
      <c r="F21" s="98"/>
      <c r="G21" s="99"/>
      <c r="H21" s="100" t="s">
        <v>5</v>
      </c>
      <c r="I21" s="101"/>
      <c r="J21" s="102" t="s">
        <v>77</v>
      </c>
      <c r="K21" s="102" t="s">
        <v>74</v>
      </c>
      <c r="L21" s="102" t="s">
        <v>75</v>
      </c>
      <c r="M21" s="102" t="s">
        <v>76</v>
      </c>
      <c r="N21" s="102" t="s">
        <v>78</v>
      </c>
      <c r="O21" s="102"/>
      <c r="P21" s="102" t="s">
        <v>79</v>
      </c>
      <c r="Q21" s="279" t="s">
        <v>80</v>
      </c>
      <c r="R21" s="280"/>
    </row>
    <row r="22" spans="1:18" ht="13.8" thickTop="1" x14ac:dyDescent="0.25">
      <c r="A22" s="103" t="s">
        <v>24</v>
      </c>
      <c r="B22" s="104" t="s">
        <v>2</v>
      </c>
      <c r="C22" s="104" t="s">
        <v>13</v>
      </c>
      <c r="D22" s="105">
        <v>6</v>
      </c>
      <c r="E22" s="106" t="s">
        <v>2</v>
      </c>
      <c r="F22" s="107">
        <v>6</v>
      </c>
      <c r="H22" s="247">
        <v>1</v>
      </c>
      <c r="I22" s="254" t="s">
        <v>16</v>
      </c>
      <c r="J22" s="249">
        <v>24</v>
      </c>
      <c r="K22" s="250">
        <v>18</v>
      </c>
      <c r="L22" s="250">
        <v>4</v>
      </c>
      <c r="M22" s="249">
        <v>2</v>
      </c>
      <c r="N22" s="250">
        <v>182</v>
      </c>
      <c r="O22" s="251" t="s">
        <v>2</v>
      </c>
      <c r="P22" s="249">
        <v>106</v>
      </c>
      <c r="Q22" s="252">
        <v>40</v>
      </c>
      <c r="R22" s="253" t="s">
        <v>3</v>
      </c>
    </row>
    <row r="23" spans="1:18" x14ac:dyDescent="0.25">
      <c r="A23" s="103" t="s">
        <v>30</v>
      </c>
      <c r="B23" s="104" t="s">
        <v>2</v>
      </c>
      <c r="C23" s="104" t="s">
        <v>85</v>
      </c>
      <c r="D23" s="115">
        <v>5</v>
      </c>
      <c r="E23" s="116" t="s">
        <v>2</v>
      </c>
      <c r="F23" s="117">
        <v>7</v>
      </c>
      <c r="H23" s="257">
        <v>2</v>
      </c>
      <c r="I23" s="153" t="s">
        <v>85</v>
      </c>
      <c r="J23" s="264">
        <v>24</v>
      </c>
      <c r="K23" s="132">
        <v>14</v>
      </c>
      <c r="L23" s="132">
        <v>6</v>
      </c>
      <c r="M23" s="168">
        <v>4</v>
      </c>
      <c r="N23" s="132">
        <v>166</v>
      </c>
      <c r="O23" s="116" t="s">
        <v>2</v>
      </c>
      <c r="P23" s="168">
        <v>122</v>
      </c>
      <c r="Q23" s="258">
        <v>34</v>
      </c>
      <c r="R23" s="259" t="s">
        <v>3</v>
      </c>
    </row>
    <row r="24" spans="1:18" x14ac:dyDescent="0.25">
      <c r="A24" s="103" t="s">
        <v>23</v>
      </c>
      <c r="B24" s="104" t="s">
        <v>2</v>
      </c>
      <c r="C24" s="104" t="s">
        <v>16</v>
      </c>
      <c r="D24" s="115">
        <v>6</v>
      </c>
      <c r="E24" s="116" t="s">
        <v>2</v>
      </c>
      <c r="F24" s="117">
        <v>6</v>
      </c>
      <c r="H24" s="257">
        <v>3</v>
      </c>
      <c r="I24" s="153" t="s">
        <v>30</v>
      </c>
      <c r="J24" s="264">
        <v>24</v>
      </c>
      <c r="K24" s="132">
        <v>13</v>
      </c>
      <c r="L24" s="132">
        <v>5</v>
      </c>
      <c r="M24" s="168">
        <v>6</v>
      </c>
      <c r="N24" s="132">
        <v>166</v>
      </c>
      <c r="O24" s="116" t="s">
        <v>2</v>
      </c>
      <c r="P24" s="168">
        <v>122</v>
      </c>
      <c r="Q24" s="258">
        <v>31</v>
      </c>
      <c r="R24" s="259" t="s">
        <v>3</v>
      </c>
    </row>
    <row r="25" spans="1:18" x14ac:dyDescent="0.25">
      <c r="A25" s="103" t="s">
        <v>42</v>
      </c>
      <c r="B25" s="104" t="s">
        <v>2</v>
      </c>
      <c r="C25" s="104" t="s">
        <v>8</v>
      </c>
      <c r="D25" s="115">
        <v>4</v>
      </c>
      <c r="E25" s="116" t="s">
        <v>2</v>
      </c>
      <c r="F25" s="117">
        <v>8</v>
      </c>
      <c r="H25" s="257">
        <v>4</v>
      </c>
      <c r="I25" s="153" t="s">
        <v>23</v>
      </c>
      <c r="J25" s="264">
        <v>24</v>
      </c>
      <c r="K25" s="132">
        <v>13</v>
      </c>
      <c r="L25" s="132">
        <v>5</v>
      </c>
      <c r="M25" s="168">
        <v>6</v>
      </c>
      <c r="N25" s="132">
        <v>164</v>
      </c>
      <c r="O25" s="116" t="s">
        <v>2</v>
      </c>
      <c r="P25" s="168">
        <v>124</v>
      </c>
      <c r="Q25" s="258">
        <v>31</v>
      </c>
      <c r="R25" s="259" t="s">
        <v>3</v>
      </c>
    </row>
    <row r="26" spans="1:18" x14ac:dyDescent="0.25">
      <c r="A26" s="103" t="s">
        <v>34</v>
      </c>
      <c r="B26" s="104" t="s">
        <v>2</v>
      </c>
      <c r="C26" s="104" t="s">
        <v>50</v>
      </c>
      <c r="D26" s="115">
        <v>8</v>
      </c>
      <c r="E26" s="116" t="s">
        <v>2</v>
      </c>
      <c r="F26" s="117">
        <v>4</v>
      </c>
      <c r="H26" s="257">
        <v>5</v>
      </c>
      <c r="I26" s="153" t="s">
        <v>13</v>
      </c>
      <c r="J26" s="264">
        <v>24</v>
      </c>
      <c r="K26" s="132">
        <v>11</v>
      </c>
      <c r="L26" s="132">
        <v>7</v>
      </c>
      <c r="M26" s="168">
        <v>6</v>
      </c>
      <c r="N26" s="132">
        <v>165</v>
      </c>
      <c r="O26" s="116" t="s">
        <v>2</v>
      </c>
      <c r="P26" s="168">
        <v>123</v>
      </c>
      <c r="Q26" s="258">
        <v>29</v>
      </c>
      <c r="R26" s="259" t="s">
        <v>3</v>
      </c>
    </row>
    <row r="27" spans="1:18" x14ac:dyDescent="0.25">
      <c r="A27" s="103" t="s">
        <v>87</v>
      </c>
      <c r="B27" s="104" t="s">
        <v>2</v>
      </c>
      <c r="C27" s="104" t="s">
        <v>86</v>
      </c>
      <c r="D27" s="115">
        <v>4</v>
      </c>
      <c r="E27" s="116" t="s">
        <v>2</v>
      </c>
      <c r="F27" s="117">
        <v>8</v>
      </c>
      <c r="H27" s="257">
        <v>6</v>
      </c>
      <c r="I27" s="153" t="s">
        <v>8</v>
      </c>
      <c r="J27" s="264">
        <v>24</v>
      </c>
      <c r="K27" s="132">
        <v>9</v>
      </c>
      <c r="L27" s="132">
        <v>7</v>
      </c>
      <c r="M27" s="168">
        <v>8</v>
      </c>
      <c r="N27" s="132">
        <v>146</v>
      </c>
      <c r="O27" s="116" t="s">
        <v>2</v>
      </c>
      <c r="P27" s="168">
        <v>142</v>
      </c>
      <c r="Q27" s="258">
        <v>25</v>
      </c>
      <c r="R27" s="259" t="s">
        <v>3</v>
      </c>
    </row>
    <row r="28" spans="1:18" ht="13.8" thickBot="1" x14ac:dyDescent="0.3">
      <c r="A28" s="126" t="s">
        <v>33</v>
      </c>
      <c r="B28" s="127" t="s">
        <v>2</v>
      </c>
      <c r="C28" s="127" t="s">
        <v>37</v>
      </c>
      <c r="D28" s="189"/>
      <c r="E28" s="190"/>
      <c r="F28" s="191"/>
      <c r="H28" s="257">
        <v>7</v>
      </c>
      <c r="I28" s="153" t="s">
        <v>33</v>
      </c>
      <c r="J28" s="264">
        <v>24</v>
      </c>
      <c r="K28" s="132">
        <v>10</v>
      </c>
      <c r="L28" s="132">
        <v>4</v>
      </c>
      <c r="M28" s="168">
        <v>10</v>
      </c>
      <c r="N28" s="132">
        <v>147</v>
      </c>
      <c r="O28" s="116" t="s">
        <v>2</v>
      </c>
      <c r="P28" s="168">
        <v>141</v>
      </c>
      <c r="Q28" s="258">
        <v>24</v>
      </c>
      <c r="R28" s="259" t="s">
        <v>3</v>
      </c>
    </row>
    <row r="29" spans="1:18" ht="13.8" thickTop="1" x14ac:dyDescent="0.25">
      <c r="A29" s="131"/>
      <c r="B29" s="131"/>
      <c r="C29" s="131"/>
      <c r="D29" s="132"/>
      <c r="E29" s="131"/>
      <c r="F29" s="132"/>
      <c r="H29" s="257">
        <v>8</v>
      </c>
      <c r="I29" s="153" t="s">
        <v>24</v>
      </c>
      <c r="J29" s="264">
        <v>24</v>
      </c>
      <c r="K29" s="132">
        <v>9</v>
      </c>
      <c r="L29" s="132">
        <v>4</v>
      </c>
      <c r="M29" s="168">
        <v>11</v>
      </c>
      <c r="N29" s="132">
        <v>141</v>
      </c>
      <c r="O29" s="116" t="s">
        <v>2</v>
      </c>
      <c r="P29" s="168">
        <v>147</v>
      </c>
      <c r="Q29" s="258">
        <v>22</v>
      </c>
      <c r="R29" s="259" t="s">
        <v>3</v>
      </c>
    </row>
    <row r="30" spans="1:18" x14ac:dyDescent="0.25">
      <c r="A30" s="133"/>
      <c r="B30" s="133"/>
      <c r="C30" s="133"/>
      <c r="D30" s="133"/>
      <c r="E30" s="133"/>
      <c r="F30" s="133"/>
      <c r="H30" s="257">
        <v>9</v>
      </c>
      <c r="I30" s="153" t="s">
        <v>42</v>
      </c>
      <c r="J30" s="264">
        <v>24</v>
      </c>
      <c r="K30" s="132">
        <v>9</v>
      </c>
      <c r="L30" s="132">
        <v>3</v>
      </c>
      <c r="M30" s="168">
        <v>12</v>
      </c>
      <c r="N30" s="132">
        <v>140</v>
      </c>
      <c r="O30" s="116" t="s">
        <v>2</v>
      </c>
      <c r="P30" s="168">
        <v>148</v>
      </c>
      <c r="Q30" s="258">
        <v>21</v>
      </c>
      <c r="R30" s="259" t="s">
        <v>3</v>
      </c>
    </row>
    <row r="31" spans="1:18" x14ac:dyDescent="0.25">
      <c r="A31" s="133"/>
      <c r="B31" s="133"/>
      <c r="C31" s="133"/>
      <c r="D31" s="133"/>
      <c r="E31" s="133"/>
      <c r="F31" s="133"/>
      <c r="H31" s="257">
        <v>10</v>
      </c>
      <c r="I31" s="153" t="s">
        <v>86</v>
      </c>
      <c r="J31" s="264">
        <v>24</v>
      </c>
      <c r="K31" s="132">
        <v>7</v>
      </c>
      <c r="L31" s="132">
        <v>7</v>
      </c>
      <c r="M31" s="168">
        <v>10</v>
      </c>
      <c r="N31" s="132">
        <v>138</v>
      </c>
      <c r="O31" s="116" t="s">
        <v>2</v>
      </c>
      <c r="P31" s="168">
        <v>150</v>
      </c>
      <c r="Q31" s="258">
        <v>21</v>
      </c>
      <c r="R31" s="259" t="s">
        <v>3</v>
      </c>
    </row>
    <row r="32" spans="1:18" x14ac:dyDescent="0.25">
      <c r="A32" s="133"/>
      <c r="B32" s="133"/>
      <c r="C32" s="133"/>
      <c r="D32" s="133"/>
      <c r="E32" s="133"/>
      <c r="F32" s="133"/>
      <c r="H32" s="257">
        <v>11</v>
      </c>
      <c r="I32" s="153" t="s">
        <v>34</v>
      </c>
      <c r="J32" s="264">
        <v>24</v>
      </c>
      <c r="K32" s="132">
        <v>7</v>
      </c>
      <c r="L32" s="132">
        <v>3</v>
      </c>
      <c r="M32" s="168">
        <v>14</v>
      </c>
      <c r="N32" s="132">
        <v>124</v>
      </c>
      <c r="O32" s="116" t="s">
        <v>2</v>
      </c>
      <c r="P32" s="168">
        <v>164</v>
      </c>
      <c r="Q32" s="258">
        <v>17</v>
      </c>
      <c r="R32" s="158" t="s">
        <v>3</v>
      </c>
    </row>
    <row r="33" spans="1:29" x14ac:dyDescent="0.25">
      <c r="A33" s="133"/>
      <c r="B33" s="133"/>
      <c r="C33" s="133"/>
      <c r="D33" s="133"/>
      <c r="E33" s="133"/>
      <c r="F33" s="133"/>
      <c r="H33" s="257">
        <v>12</v>
      </c>
      <c r="I33" s="153" t="s">
        <v>50</v>
      </c>
      <c r="J33" s="264">
        <v>24</v>
      </c>
      <c r="K33" s="132">
        <v>7</v>
      </c>
      <c r="L33" s="132">
        <v>2</v>
      </c>
      <c r="M33" s="168">
        <v>15</v>
      </c>
      <c r="N33" s="132">
        <v>136</v>
      </c>
      <c r="O33" s="116" t="s">
        <v>2</v>
      </c>
      <c r="P33" s="168">
        <v>152</v>
      </c>
      <c r="Q33" s="258">
        <v>16</v>
      </c>
      <c r="R33" s="158" t="s">
        <v>3</v>
      </c>
    </row>
    <row r="34" spans="1:29" ht="13.8" thickBot="1" x14ac:dyDescent="0.3">
      <c r="A34" s="133"/>
      <c r="B34" s="133"/>
      <c r="C34" s="133"/>
      <c r="D34" s="133"/>
      <c r="E34" s="133"/>
      <c r="F34" s="133"/>
      <c r="H34" s="260">
        <v>13</v>
      </c>
      <c r="I34" s="265" t="s">
        <v>87</v>
      </c>
      <c r="J34" s="266">
        <v>24</v>
      </c>
      <c r="K34" s="261">
        <v>0</v>
      </c>
      <c r="L34" s="261">
        <v>1</v>
      </c>
      <c r="M34" s="173">
        <v>23</v>
      </c>
      <c r="N34" s="261">
        <v>57</v>
      </c>
      <c r="O34" s="129" t="s">
        <v>2</v>
      </c>
      <c r="P34" s="173">
        <v>231</v>
      </c>
      <c r="Q34" s="262">
        <v>1</v>
      </c>
      <c r="R34" s="171" t="s">
        <v>3</v>
      </c>
    </row>
    <row r="35" spans="1:29" ht="13.8" thickTop="1" x14ac:dyDescent="0.25">
      <c r="A35" s="133"/>
      <c r="B35" s="133"/>
      <c r="C35" s="133"/>
      <c r="D35" s="133"/>
      <c r="E35" s="133"/>
      <c r="F35" s="133"/>
      <c r="H35" s="116"/>
      <c r="I35" s="131"/>
      <c r="J35" s="132">
        <v>312</v>
      </c>
      <c r="K35" s="132">
        <v>127</v>
      </c>
      <c r="L35" s="132">
        <v>58</v>
      </c>
      <c r="M35" s="132">
        <v>127</v>
      </c>
      <c r="N35" s="132">
        <v>1872</v>
      </c>
      <c r="O35" s="132">
        <v>0</v>
      </c>
      <c r="P35" s="132">
        <v>1872</v>
      </c>
      <c r="Q35" s="258">
        <v>312</v>
      </c>
      <c r="R35" s="132"/>
    </row>
    <row r="36" spans="1:29" x14ac:dyDescent="0.25">
      <c r="A36" s="133"/>
      <c r="B36" s="133"/>
      <c r="C36" s="133"/>
      <c r="D36" s="133"/>
      <c r="E36" s="133"/>
      <c r="F36" s="133"/>
      <c r="G36" s="136"/>
      <c r="H36" s="122"/>
      <c r="I36" s="136"/>
      <c r="J36" s="121"/>
      <c r="K36" s="121"/>
      <c r="L36" s="121"/>
      <c r="M36" s="121"/>
      <c r="N36" s="121"/>
      <c r="O36" s="121"/>
      <c r="P36" s="121"/>
      <c r="Q36" s="123"/>
      <c r="R36" s="121"/>
    </row>
    <row r="37" spans="1:29" ht="13.8" thickBot="1" x14ac:dyDescent="0.3">
      <c r="A37" s="160"/>
      <c r="B37" s="104"/>
      <c r="C37" s="104"/>
      <c r="D37" s="104"/>
      <c r="E37" s="104"/>
      <c r="F37" s="104"/>
      <c r="G37" s="99"/>
      <c r="H37" s="122"/>
      <c r="I37" s="136"/>
      <c r="J37" s="121"/>
      <c r="K37" s="121"/>
      <c r="L37" s="121"/>
      <c r="M37" s="121"/>
      <c r="N37" s="121"/>
      <c r="O37" s="121"/>
      <c r="P37" s="121"/>
      <c r="Q37" s="123"/>
      <c r="R37" s="136"/>
    </row>
    <row r="38" spans="1:29" ht="14.4" thickTop="1" thickBot="1" x14ac:dyDescent="0.3">
      <c r="A38" s="95" t="s">
        <v>58</v>
      </c>
      <c r="B38" s="96">
        <v>0</v>
      </c>
      <c r="C38" s="177" t="s">
        <v>156</v>
      </c>
      <c r="D38" s="96"/>
      <c r="E38" s="96"/>
      <c r="F38" s="161"/>
      <c r="H38" s="100" t="s">
        <v>6</v>
      </c>
      <c r="I38" s="101"/>
      <c r="J38" s="102" t="s">
        <v>77</v>
      </c>
      <c r="K38" s="102" t="s">
        <v>74</v>
      </c>
      <c r="L38" s="102" t="s">
        <v>75</v>
      </c>
      <c r="M38" s="102" t="s">
        <v>76</v>
      </c>
      <c r="N38" s="102" t="s">
        <v>78</v>
      </c>
      <c r="O38" s="102"/>
      <c r="P38" s="102" t="s">
        <v>79</v>
      </c>
      <c r="Q38" s="279" t="s">
        <v>80</v>
      </c>
      <c r="R38" s="280"/>
      <c r="U38" s="150"/>
      <c r="V38" s="121"/>
      <c r="W38" s="121"/>
      <c r="X38" s="121"/>
      <c r="Y38" s="121"/>
      <c r="Z38" s="121"/>
      <c r="AA38" s="121"/>
      <c r="AB38" s="121"/>
      <c r="AC38" s="123"/>
    </row>
    <row r="39" spans="1:29" ht="13.8" thickTop="1" x14ac:dyDescent="0.25">
      <c r="A39" s="162" t="s">
        <v>22</v>
      </c>
      <c r="B39" s="131" t="s">
        <v>2</v>
      </c>
      <c r="C39" s="158" t="s">
        <v>28</v>
      </c>
      <c r="D39" s="163">
        <v>7</v>
      </c>
      <c r="E39" s="164" t="s">
        <v>2</v>
      </c>
      <c r="F39" s="165">
        <v>5</v>
      </c>
      <c r="H39" s="247">
        <v>1</v>
      </c>
      <c r="I39" s="256" t="s">
        <v>29</v>
      </c>
      <c r="J39" s="249">
        <v>22</v>
      </c>
      <c r="K39" s="250">
        <v>17</v>
      </c>
      <c r="L39" s="250">
        <v>3</v>
      </c>
      <c r="M39" s="249">
        <v>2</v>
      </c>
      <c r="N39" s="250">
        <v>167</v>
      </c>
      <c r="O39" s="251" t="s">
        <v>2</v>
      </c>
      <c r="P39" s="249">
        <v>97</v>
      </c>
      <c r="Q39" s="252">
        <v>37</v>
      </c>
      <c r="R39" s="253" t="s">
        <v>3</v>
      </c>
    </row>
    <row r="40" spans="1:29" x14ac:dyDescent="0.25">
      <c r="A40" s="162" t="s">
        <v>46</v>
      </c>
      <c r="B40" s="131" t="s">
        <v>2</v>
      </c>
      <c r="C40" s="158" t="s">
        <v>21</v>
      </c>
      <c r="D40" s="167">
        <v>5</v>
      </c>
      <c r="E40" s="131" t="s">
        <v>2</v>
      </c>
      <c r="F40" s="168">
        <v>7</v>
      </c>
      <c r="H40" s="257">
        <v>2</v>
      </c>
      <c r="I40" s="153" t="s">
        <v>9</v>
      </c>
      <c r="J40" s="264">
        <v>22</v>
      </c>
      <c r="K40" s="167">
        <v>16</v>
      </c>
      <c r="L40" s="132">
        <v>3</v>
      </c>
      <c r="M40" s="168">
        <v>3</v>
      </c>
      <c r="N40" s="167">
        <v>159</v>
      </c>
      <c r="O40" s="116" t="s">
        <v>2</v>
      </c>
      <c r="P40" s="168">
        <v>105</v>
      </c>
      <c r="Q40" s="267">
        <v>35</v>
      </c>
      <c r="R40" s="259" t="s">
        <v>3</v>
      </c>
    </row>
    <row r="41" spans="1:29" x14ac:dyDescent="0.25">
      <c r="A41" s="233">
        <v>0</v>
      </c>
      <c r="B41" s="245" t="s">
        <v>2</v>
      </c>
      <c r="C41" s="234">
        <v>0</v>
      </c>
      <c r="D41" s="167" t="s">
        <v>39</v>
      </c>
      <c r="E41" s="245" t="s">
        <v>2</v>
      </c>
      <c r="F41" s="168" t="s">
        <v>39</v>
      </c>
      <c r="H41" s="257">
        <v>3</v>
      </c>
      <c r="I41" s="153" t="s">
        <v>36</v>
      </c>
      <c r="J41" s="264">
        <v>22</v>
      </c>
      <c r="K41" s="167">
        <v>13</v>
      </c>
      <c r="L41" s="132">
        <v>5</v>
      </c>
      <c r="M41" s="168">
        <v>4</v>
      </c>
      <c r="N41" s="167">
        <v>158</v>
      </c>
      <c r="O41" s="116" t="s">
        <v>2</v>
      </c>
      <c r="P41" s="168">
        <v>106</v>
      </c>
      <c r="Q41" s="267">
        <v>31</v>
      </c>
      <c r="R41" s="259" t="s">
        <v>3</v>
      </c>
    </row>
    <row r="42" spans="1:29" x14ac:dyDescent="0.25">
      <c r="A42" s="233">
        <v>0</v>
      </c>
      <c r="B42" s="245" t="s">
        <v>2</v>
      </c>
      <c r="C42" s="234">
        <v>0</v>
      </c>
      <c r="D42" s="167" t="s">
        <v>39</v>
      </c>
      <c r="E42" s="245" t="s">
        <v>2</v>
      </c>
      <c r="F42" s="168" t="s">
        <v>39</v>
      </c>
      <c r="G42" s="131"/>
      <c r="H42" s="257">
        <v>4</v>
      </c>
      <c r="I42" s="153" t="s">
        <v>22</v>
      </c>
      <c r="J42" s="264">
        <v>22</v>
      </c>
      <c r="K42" s="167">
        <v>12</v>
      </c>
      <c r="L42" s="132">
        <v>1</v>
      </c>
      <c r="M42" s="168">
        <v>9</v>
      </c>
      <c r="N42" s="167">
        <v>132</v>
      </c>
      <c r="O42" s="116" t="s">
        <v>2</v>
      </c>
      <c r="P42" s="168">
        <v>132</v>
      </c>
      <c r="Q42" s="267">
        <v>25</v>
      </c>
      <c r="R42" s="259" t="s">
        <v>3</v>
      </c>
    </row>
    <row r="43" spans="1:29" x14ac:dyDescent="0.25">
      <c r="A43" s="233">
        <v>0</v>
      </c>
      <c r="B43" s="245" t="s">
        <v>2</v>
      </c>
      <c r="C43" s="234">
        <v>0</v>
      </c>
      <c r="D43" s="167" t="s">
        <v>39</v>
      </c>
      <c r="E43" s="245" t="s">
        <v>2</v>
      </c>
      <c r="F43" s="168" t="s">
        <v>39</v>
      </c>
      <c r="H43" s="257">
        <v>5</v>
      </c>
      <c r="I43" s="153" t="s">
        <v>88</v>
      </c>
      <c r="J43" s="264">
        <v>22</v>
      </c>
      <c r="K43" s="167">
        <v>9</v>
      </c>
      <c r="L43" s="132">
        <v>7</v>
      </c>
      <c r="M43" s="168">
        <v>6</v>
      </c>
      <c r="N43" s="167">
        <v>141</v>
      </c>
      <c r="O43" s="116" t="s">
        <v>2</v>
      </c>
      <c r="P43" s="168">
        <v>123</v>
      </c>
      <c r="Q43" s="267">
        <v>25</v>
      </c>
      <c r="R43" s="259" t="s">
        <v>3</v>
      </c>
    </row>
    <row r="44" spans="1:29" ht="13.8" thickBot="1" x14ac:dyDescent="0.3">
      <c r="A44" s="231">
        <v>0</v>
      </c>
      <c r="B44" s="246" t="s">
        <v>2</v>
      </c>
      <c r="C44" s="232">
        <v>0</v>
      </c>
      <c r="D44" s="172" t="s">
        <v>39</v>
      </c>
      <c r="E44" s="246" t="s">
        <v>2</v>
      </c>
      <c r="F44" s="173" t="s">
        <v>39</v>
      </c>
      <c r="H44" s="257">
        <v>6</v>
      </c>
      <c r="I44" s="153" t="s">
        <v>63</v>
      </c>
      <c r="J44" s="264">
        <v>22</v>
      </c>
      <c r="K44" s="167">
        <v>8</v>
      </c>
      <c r="L44" s="132">
        <v>7</v>
      </c>
      <c r="M44" s="168">
        <v>7</v>
      </c>
      <c r="N44" s="167">
        <v>140</v>
      </c>
      <c r="O44" s="116" t="s">
        <v>2</v>
      </c>
      <c r="P44" s="168">
        <v>124</v>
      </c>
      <c r="Q44" s="267">
        <v>23</v>
      </c>
      <c r="R44" s="259" t="s">
        <v>3</v>
      </c>
    </row>
    <row r="45" spans="1:29" ht="13.8" thickTop="1" x14ac:dyDescent="0.25">
      <c r="A45" s="131"/>
      <c r="B45" s="131"/>
      <c r="C45" s="131"/>
      <c r="D45" s="132"/>
      <c r="E45" s="131"/>
      <c r="F45" s="132"/>
      <c r="H45" s="257">
        <v>7</v>
      </c>
      <c r="I45" s="153" t="s">
        <v>21</v>
      </c>
      <c r="J45" s="264">
        <v>22</v>
      </c>
      <c r="K45" s="167">
        <v>7</v>
      </c>
      <c r="L45" s="132">
        <v>8</v>
      </c>
      <c r="M45" s="168">
        <v>7</v>
      </c>
      <c r="N45" s="167">
        <v>131</v>
      </c>
      <c r="O45" s="116" t="s">
        <v>2</v>
      </c>
      <c r="P45" s="168">
        <v>133</v>
      </c>
      <c r="Q45" s="267">
        <v>22</v>
      </c>
      <c r="R45" s="259" t="s">
        <v>3</v>
      </c>
    </row>
    <row r="46" spans="1:29" x14ac:dyDescent="0.25">
      <c r="A46" s="131"/>
      <c r="B46" s="131"/>
      <c r="C46" s="131"/>
      <c r="D46" s="132"/>
      <c r="E46" s="132"/>
      <c r="F46" s="132"/>
      <c r="H46" s="257">
        <v>8</v>
      </c>
      <c r="I46" s="153" t="s">
        <v>89</v>
      </c>
      <c r="J46" s="264">
        <v>22</v>
      </c>
      <c r="K46" s="167">
        <v>7</v>
      </c>
      <c r="L46" s="132">
        <v>5</v>
      </c>
      <c r="M46" s="168">
        <v>10</v>
      </c>
      <c r="N46" s="167">
        <v>124</v>
      </c>
      <c r="O46" s="116" t="s">
        <v>2</v>
      </c>
      <c r="P46" s="168">
        <v>140</v>
      </c>
      <c r="Q46" s="267">
        <v>19</v>
      </c>
      <c r="R46" s="259" t="s">
        <v>3</v>
      </c>
    </row>
    <row r="47" spans="1:29" x14ac:dyDescent="0.25">
      <c r="A47" s="133"/>
      <c r="B47" s="133"/>
      <c r="C47" s="133"/>
      <c r="D47" s="133"/>
      <c r="E47" s="133"/>
      <c r="F47" s="133"/>
      <c r="H47" s="257">
        <v>9</v>
      </c>
      <c r="I47" s="153" t="s">
        <v>45</v>
      </c>
      <c r="J47" s="264">
        <v>22</v>
      </c>
      <c r="K47" s="167">
        <v>6</v>
      </c>
      <c r="L47" s="132">
        <v>5</v>
      </c>
      <c r="M47" s="168">
        <v>11</v>
      </c>
      <c r="N47" s="167">
        <v>117</v>
      </c>
      <c r="O47" s="116" t="s">
        <v>2</v>
      </c>
      <c r="P47" s="168">
        <v>147</v>
      </c>
      <c r="Q47" s="267">
        <v>17</v>
      </c>
      <c r="R47" s="259" t="s">
        <v>3</v>
      </c>
    </row>
    <row r="48" spans="1:29" x14ac:dyDescent="0.25">
      <c r="A48" s="133"/>
      <c r="B48" s="133"/>
      <c r="C48" s="133"/>
      <c r="D48" s="133"/>
      <c r="E48" s="133"/>
      <c r="F48" s="133"/>
      <c r="H48" s="257">
        <v>10</v>
      </c>
      <c r="I48" s="153" t="s">
        <v>46</v>
      </c>
      <c r="J48" s="264">
        <v>22</v>
      </c>
      <c r="K48" s="167">
        <v>5</v>
      </c>
      <c r="L48" s="132">
        <v>4</v>
      </c>
      <c r="M48" s="168">
        <v>13</v>
      </c>
      <c r="N48" s="167">
        <v>114</v>
      </c>
      <c r="O48" s="116" t="s">
        <v>2</v>
      </c>
      <c r="P48" s="168">
        <v>150</v>
      </c>
      <c r="Q48" s="267">
        <v>14</v>
      </c>
      <c r="R48" s="259" t="s">
        <v>3</v>
      </c>
    </row>
    <row r="49" spans="1:18" x14ac:dyDescent="0.25">
      <c r="A49" s="133"/>
      <c r="B49" s="133"/>
      <c r="C49" s="133"/>
      <c r="D49" s="133"/>
      <c r="E49" s="133"/>
      <c r="F49" s="133"/>
      <c r="H49" s="257">
        <v>11</v>
      </c>
      <c r="I49" s="153" t="s">
        <v>28</v>
      </c>
      <c r="J49" s="264">
        <v>22</v>
      </c>
      <c r="K49" s="167">
        <v>1</v>
      </c>
      <c r="L49" s="132">
        <v>7</v>
      </c>
      <c r="M49" s="168">
        <v>14</v>
      </c>
      <c r="N49" s="167">
        <v>115</v>
      </c>
      <c r="O49" s="116" t="s">
        <v>2</v>
      </c>
      <c r="P49" s="168">
        <v>149</v>
      </c>
      <c r="Q49" s="267">
        <v>9</v>
      </c>
      <c r="R49" s="259" t="s">
        <v>3</v>
      </c>
    </row>
    <row r="50" spans="1:18" ht="13.8" thickBot="1" x14ac:dyDescent="0.3">
      <c r="A50" s="133"/>
      <c r="B50" s="133"/>
      <c r="C50" s="133"/>
      <c r="D50" s="133"/>
      <c r="E50" s="133"/>
      <c r="F50" s="133"/>
      <c r="H50" s="260">
        <v>12</v>
      </c>
      <c r="I50" s="265" t="s">
        <v>44</v>
      </c>
      <c r="J50" s="266">
        <v>22</v>
      </c>
      <c r="K50" s="172">
        <v>2</v>
      </c>
      <c r="L50" s="261">
        <v>3</v>
      </c>
      <c r="M50" s="173">
        <v>17</v>
      </c>
      <c r="N50" s="172">
        <v>86</v>
      </c>
      <c r="O50" s="129" t="s">
        <v>2</v>
      </c>
      <c r="P50" s="173">
        <v>178</v>
      </c>
      <c r="Q50" s="268">
        <v>7</v>
      </c>
      <c r="R50" s="263" t="s">
        <v>3</v>
      </c>
    </row>
    <row r="51" spans="1:18" ht="13.8" thickTop="1" x14ac:dyDescent="0.25">
      <c r="A51" s="133"/>
      <c r="B51" s="133"/>
      <c r="C51" s="133"/>
      <c r="D51" s="133"/>
      <c r="E51" s="133"/>
      <c r="F51" s="133"/>
      <c r="H51" s="133"/>
      <c r="I51" s="133"/>
      <c r="J51" s="269">
        <v>264</v>
      </c>
      <c r="K51" s="269">
        <v>103</v>
      </c>
      <c r="L51" s="269">
        <v>58</v>
      </c>
      <c r="M51" s="269">
        <v>103</v>
      </c>
      <c r="N51" s="269">
        <v>1584</v>
      </c>
      <c r="O51" s="269">
        <v>0</v>
      </c>
      <c r="P51" s="269">
        <v>1584</v>
      </c>
      <c r="Q51" s="270">
        <v>264</v>
      </c>
      <c r="R51" s="133"/>
    </row>
    <row r="52" spans="1:18" x14ac:dyDescent="0.25">
      <c r="A52" s="133"/>
      <c r="B52" s="133"/>
      <c r="C52" s="133"/>
      <c r="D52" s="133"/>
      <c r="E52" s="133"/>
      <c r="F52" s="133"/>
      <c r="J52" s="156"/>
      <c r="K52" s="156"/>
      <c r="L52" s="156"/>
      <c r="M52" s="156"/>
      <c r="N52" s="156"/>
      <c r="O52" s="156"/>
      <c r="P52" s="156"/>
      <c r="Q52" s="157"/>
    </row>
    <row r="53" spans="1:18" ht="13.8" thickBot="1" x14ac:dyDescent="0.3">
      <c r="A53" s="133"/>
      <c r="B53" s="133"/>
      <c r="C53" s="133"/>
      <c r="D53" s="133"/>
      <c r="E53" s="133"/>
      <c r="F53" s="133"/>
      <c r="G53" s="99"/>
    </row>
    <row r="54" spans="1:18" ht="14.4" thickTop="1" thickBot="1" x14ac:dyDescent="0.3">
      <c r="A54" s="236">
        <v>0</v>
      </c>
      <c r="B54" s="96">
        <v>0</v>
      </c>
      <c r="C54" s="235">
        <v>0</v>
      </c>
      <c r="D54" s="96"/>
      <c r="E54" s="96"/>
      <c r="F54" s="161"/>
      <c r="H54" s="100" t="s">
        <v>40</v>
      </c>
      <c r="I54" s="101"/>
      <c r="J54" s="102" t="s">
        <v>77</v>
      </c>
      <c r="K54" s="102" t="s">
        <v>74</v>
      </c>
      <c r="L54" s="102" t="s">
        <v>75</v>
      </c>
      <c r="M54" s="102" t="s">
        <v>76</v>
      </c>
      <c r="N54" s="102" t="s">
        <v>78</v>
      </c>
      <c r="O54" s="102"/>
      <c r="P54" s="102" t="s">
        <v>79</v>
      </c>
      <c r="Q54" s="279" t="s">
        <v>80</v>
      </c>
      <c r="R54" s="280"/>
    </row>
    <row r="55" spans="1:18" ht="13.8" thickTop="1" x14ac:dyDescent="0.25">
      <c r="A55" s="237">
        <v>0</v>
      </c>
      <c r="B55" s="193">
        <v>0</v>
      </c>
      <c r="C55" s="238">
        <v>0</v>
      </c>
      <c r="D55" s="239">
        <v>0</v>
      </c>
      <c r="E55" s="193">
        <v>0</v>
      </c>
      <c r="F55" s="244">
        <v>0</v>
      </c>
      <c r="G55" s="178"/>
      <c r="H55" s="247">
        <v>1</v>
      </c>
      <c r="I55" s="255" t="s">
        <v>90</v>
      </c>
      <c r="J55" s="249">
        <v>22</v>
      </c>
      <c r="K55" s="250">
        <v>20</v>
      </c>
      <c r="L55" s="250">
        <v>1</v>
      </c>
      <c r="M55" s="249">
        <v>1</v>
      </c>
      <c r="N55" s="250">
        <v>185</v>
      </c>
      <c r="O55" s="251" t="s">
        <v>2</v>
      </c>
      <c r="P55" s="249">
        <v>79</v>
      </c>
      <c r="Q55" s="252">
        <v>41</v>
      </c>
      <c r="R55" s="253" t="s">
        <v>3</v>
      </c>
    </row>
    <row r="56" spans="1:18" x14ac:dyDescent="0.25">
      <c r="A56" s="233">
        <v>0</v>
      </c>
      <c r="B56" s="131">
        <v>0</v>
      </c>
      <c r="C56" s="234">
        <v>0</v>
      </c>
      <c r="D56" s="240">
        <v>0</v>
      </c>
      <c r="E56" s="131">
        <v>0</v>
      </c>
      <c r="F56" s="243">
        <v>0</v>
      </c>
      <c r="H56" s="257">
        <v>2</v>
      </c>
      <c r="I56" s="158" t="s">
        <v>92</v>
      </c>
      <c r="J56" s="168">
        <v>22</v>
      </c>
      <c r="K56" s="132">
        <v>17</v>
      </c>
      <c r="L56" s="132">
        <v>2</v>
      </c>
      <c r="M56" s="168">
        <v>3</v>
      </c>
      <c r="N56" s="132">
        <v>173</v>
      </c>
      <c r="O56" s="132" t="s">
        <v>2</v>
      </c>
      <c r="P56" s="168">
        <v>91</v>
      </c>
      <c r="Q56" s="258">
        <v>36</v>
      </c>
      <c r="R56" s="259" t="s">
        <v>3</v>
      </c>
    </row>
    <row r="57" spans="1:18" x14ac:dyDescent="0.25">
      <c r="A57" s="233">
        <v>0</v>
      </c>
      <c r="B57" s="131">
        <v>0</v>
      </c>
      <c r="C57" s="234">
        <v>0</v>
      </c>
      <c r="D57" s="240">
        <v>0</v>
      </c>
      <c r="E57" s="131">
        <v>0</v>
      </c>
      <c r="F57" s="243">
        <v>0</v>
      </c>
      <c r="H57" s="118">
        <v>3</v>
      </c>
      <c r="I57" s="134" t="s">
        <v>26</v>
      </c>
      <c r="J57" s="120">
        <v>22</v>
      </c>
      <c r="K57" s="121">
        <v>14</v>
      </c>
      <c r="L57" s="121">
        <v>3</v>
      </c>
      <c r="M57" s="120">
        <v>5</v>
      </c>
      <c r="N57" s="121">
        <v>150</v>
      </c>
      <c r="O57" s="121" t="s">
        <v>2</v>
      </c>
      <c r="P57" s="120">
        <v>114</v>
      </c>
      <c r="Q57" s="123">
        <v>31</v>
      </c>
      <c r="R57" s="124" t="s">
        <v>3</v>
      </c>
    </row>
    <row r="58" spans="1:18" x14ac:dyDescent="0.25">
      <c r="A58" s="233">
        <v>0</v>
      </c>
      <c r="B58" s="131">
        <v>0</v>
      </c>
      <c r="C58" s="234">
        <v>0</v>
      </c>
      <c r="D58" s="240">
        <v>0</v>
      </c>
      <c r="E58" s="131">
        <v>0</v>
      </c>
      <c r="F58" s="243">
        <v>0</v>
      </c>
      <c r="H58" s="118">
        <v>4</v>
      </c>
      <c r="I58" s="134" t="s">
        <v>27</v>
      </c>
      <c r="J58" s="120">
        <v>22</v>
      </c>
      <c r="K58" s="121">
        <v>14</v>
      </c>
      <c r="L58" s="121">
        <v>2</v>
      </c>
      <c r="M58" s="120">
        <v>6</v>
      </c>
      <c r="N58" s="121">
        <v>152</v>
      </c>
      <c r="O58" s="121" t="s">
        <v>2</v>
      </c>
      <c r="P58" s="120">
        <v>112</v>
      </c>
      <c r="Q58" s="123">
        <v>30</v>
      </c>
      <c r="R58" s="124" t="s">
        <v>3</v>
      </c>
    </row>
    <row r="59" spans="1:18" x14ac:dyDescent="0.25">
      <c r="A59" s="233">
        <v>0</v>
      </c>
      <c r="B59" s="131">
        <v>0</v>
      </c>
      <c r="C59" s="234">
        <v>0</v>
      </c>
      <c r="D59" s="240">
        <v>0</v>
      </c>
      <c r="E59" s="131">
        <v>0</v>
      </c>
      <c r="F59" s="243">
        <v>0</v>
      </c>
      <c r="H59" s="118">
        <v>5</v>
      </c>
      <c r="I59" s="158" t="s">
        <v>10</v>
      </c>
      <c r="J59" s="120">
        <v>22</v>
      </c>
      <c r="K59" s="121">
        <v>11</v>
      </c>
      <c r="L59" s="121">
        <v>4</v>
      </c>
      <c r="M59" s="120">
        <v>7</v>
      </c>
      <c r="N59" s="121">
        <v>146</v>
      </c>
      <c r="O59" s="121" t="s">
        <v>2</v>
      </c>
      <c r="P59" s="120">
        <v>118</v>
      </c>
      <c r="Q59" s="123">
        <v>26</v>
      </c>
      <c r="R59" s="124" t="s">
        <v>3</v>
      </c>
    </row>
    <row r="60" spans="1:18" ht="13.8" thickBot="1" x14ac:dyDescent="0.3">
      <c r="A60" s="231">
        <v>0</v>
      </c>
      <c r="B60" s="170">
        <v>0</v>
      </c>
      <c r="C60" s="232">
        <v>0</v>
      </c>
      <c r="D60" s="241">
        <v>0</v>
      </c>
      <c r="E60" s="170">
        <v>0</v>
      </c>
      <c r="F60" s="242">
        <v>0</v>
      </c>
      <c r="H60" s="118">
        <v>6</v>
      </c>
      <c r="I60" s="134" t="s">
        <v>68</v>
      </c>
      <c r="J60" s="120">
        <v>22</v>
      </c>
      <c r="K60" s="121">
        <v>8</v>
      </c>
      <c r="L60" s="121">
        <v>6</v>
      </c>
      <c r="M60" s="120">
        <v>8</v>
      </c>
      <c r="N60" s="121">
        <v>133</v>
      </c>
      <c r="O60" s="121" t="s">
        <v>2</v>
      </c>
      <c r="P60" s="120">
        <v>131</v>
      </c>
      <c r="Q60" s="123">
        <v>22</v>
      </c>
      <c r="R60" s="124" t="s">
        <v>3</v>
      </c>
    </row>
    <row r="61" spans="1:18" ht="13.8" thickTop="1" x14ac:dyDescent="0.25">
      <c r="A61" s="179"/>
      <c r="B61" s="131"/>
      <c r="C61" s="131"/>
      <c r="D61" s="132"/>
      <c r="E61" s="131"/>
      <c r="F61" s="132"/>
      <c r="H61" s="118">
        <v>7</v>
      </c>
      <c r="I61" s="134" t="s">
        <v>48</v>
      </c>
      <c r="J61" s="120">
        <v>22</v>
      </c>
      <c r="K61" s="121">
        <v>8</v>
      </c>
      <c r="L61" s="121">
        <v>3</v>
      </c>
      <c r="M61" s="120">
        <v>11</v>
      </c>
      <c r="N61" s="121">
        <v>131</v>
      </c>
      <c r="O61" s="121" t="s">
        <v>2</v>
      </c>
      <c r="P61" s="120">
        <v>133</v>
      </c>
      <c r="Q61" s="123">
        <v>19</v>
      </c>
      <c r="R61" s="124" t="s">
        <v>3</v>
      </c>
    </row>
    <row r="62" spans="1:18" x14ac:dyDescent="0.25">
      <c r="A62" s="133"/>
      <c r="B62" s="133"/>
      <c r="C62" s="133"/>
      <c r="D62" s="133"/>
      <c r="E62" s="133"/>
      <c r="F62" s="133"/>
      <c r="H62" s="118">
        <v>8</v>
      </c>
      <c r="I62" s="158" t="s">
        <v>7</v>
      </c>
      <c r="J62" s="120">
        <v>22</v>
      </c>
      <c r="K62" s="121">
        <v>8</v>
      </c>
      <c r="L62" s="121">
        <v>2</v>
      </c>
      <c r="M62" s="120">
        <v>12</v>
      </c>
      <c r="N62" s="121">
        <v>125</v>
      </c>
      <c r="O62" s="121" t="s">
        <v>2</v>
      </c>
      <c r="P62" s="120">
        <v>139</v>
      </c>
      <c r="Q62" s="123">
        <v>18</v>
      </c>
      <c r="R62" s="124" t="s">
        <v>3</v>
      </c>
    </row>
    <row r="63" spans="1:18" x14ac:dyDescent="0.25">
      <c r="A63" s="133"/>
      <c r="B63" s="133"/>
      <c r="C63" s="133"/>
      <c r="D63" s="133"/>
      <c r="E63" s="133"/>
      <c r="F63" s="133"/>
      <c r="H63" s="118">
        <v>9</v>
      </c>
      <c r="I63" s="134" t="s">
        <v>49</v>
      </c>
      <c r="J63" s="120">
        <v>22</v>
      </c>
      <c r="K63" s="121">
        <v>5</v>
      </c>
      <c r="L63" s="121">
        <v>5</v>
      </c>
      <c r="M63" s="120">
        <v>12</v>
      </c>
      <c r="N63" s="121">
        <v>114</v>
      </c>
      <c r="O63" s="121" t="s">
        <v>2</v>
      </c>
      <c r="P63" s="120">
        <v>150</v>
      </c>
      <c r="Q63" s="123">
        <v>15</v>
      </c>
      <c r="R63" s="124" t="s">
        <v>3</v>
      </c>
    </row>
    <row r="64" spans="1:18" x14ac:dyDescent="0.25">
      <c r="A64" s="93"/>
      <c r="B64" s="133"/>
      <c r="C64" s="133"/>
      <c r="D64" s="133"/>
      <c r="E64" s="133"/>
      <c r="F64" s="133"/>
      <c r="H64" s="118">
        <v>10</v>
      </c>
      <c r="I64" s="134" t="s">
        <v>35</v>
      </c>
      <c r="J64" s="120">
        <v>22</v>
      </c>
      <c r="K64" s="121">
        <v>3</v>
      </c>
      <c r="L64" s="121">
        <v>5</v>
      </c>
      <c r="M64" s="120">
        <v>14</v>
      </c>
      <c r="N64" s="121">
        <v>108</v>
      </c>
      <c r="O64" s="121" t="s">
        <v>2</v>
      </c>
      <c r="P64" s="120">
        <v>156</v>
      </c>
      <c r="Q64" s="123">
        <v>11</v>
      </c>
      <c r="R64" s="124" t="s">
        <v>3</v>
      </c>
    </row>
    <row r="65" spans="1:23" x14ac:dyDescent="0.25">
      <c r="A65" s="133"/>
      <c r="B65" s="133"/>
      <c r="C65" s="133"/>
      <c r="D65" s="133"/>
      <c r="E65" s="133"/>
      <c r="F65" s="133"/>
      <c r="H65" s="118">
        <v>11</v>
      </c>
      <c r="I65" s="134" t="s">
        <v>91</v>
      </c>
      <c r="J65" s="120">
        <v>22</v>
      </c>
      <c r="K65" s="121">
        <v>3</v>
      </c>
      <c r="L65" s="121">
        <v>4</v>
      </c>
      <c r="M65" s="120">
        <v>15</v>
      </c>
      <c r="N65" s="121">
        <v>89</v>
      </c>
      <c r="O65" s="121" t="s">
        <v>2</v>
      </c>
      <c r="P65" s="120">
        <v>175</v>
      </c>
      <c r="Q65" s="123">
        <v>10</v>
      </c>
      <c r="R65" s="124" t="s">
        <v>3</v>
      </c>
    </row>
    <row r="66" spans="1:23" ht="13.8" thickBot="1" x14ac:dyDescent="0.3">
      <c r="A66" s="133"/>
      <c r="B66" s="133"/>
      <c r="C66" s="133"/>
      <c r="D66" s="133"/>
      <c r="E66" s="133"/>
      <c r="F66" s="133"/>
      <c r="H66" s="146">
        <v>12</v>
      </c>
      <c r="I66" s="149" t="s">
        <v>47</v>
      </c>
      <c r="J66" s="138">
        <v>22</v>
      </c>
      <c r="K66" s="139">
        <v>2</v>
      </c>
      <c r="L66" s="139">
        <v>1</v>
      </c>
      <c r="M66" s="138">
        <v>19</v>
      </c>
      <c r="N66" s="139">
        <v>78</v>
      </c>
      <c r="O66" s="139" t="s">
        <v>2</v>
      </c>
      <c r="P66" s="138">
        <v>186</v>
      </c>
      <c r="Q66" s="141">
        <v>5</v>
      </c>
      <c r="R66" s="142" t="s">
        <v>3</v>
      </c>
      <c r="V66" s="136"/>
    </row>
    <row r="67" spans="1:23" ht="13.8" thickTop="1" x14ac:dyDescent="0.25">
      <c r="A67" s="133"/>
      <c r="B67" s="133"/>
      <c r="C67" s="133"/>
      <c r="D67" s="133"/>
      <c r="E67" s="133"/>
      <c r="F67" s="133"/>
      <c r="J67" s="156">
        <v>264</v>
      </c>
      <c r="K67" s="156">
        <v>113</v>
      </c>
      <c r="L67" s="156">
        <v>38</v>
      </c>
      <c r="M67" s="156">
        <v>113</v>
      </c>
      <c r="N67" s="156">
        <v>1584</v>
      </c>
      <c r="O67" s="156">
        <v>0</v>
      </c>
      <c r="P67" s="156">
        <v>1584</v>
      </c>
      <c r="Q67" s="157">
        <v>264</v>
      </c>
    </row>
    <row r="68" spans="1:23" x14ac:dyDescent="0.25">
      <c r="A68" s="133"/>
      <c r="B68" s="133"/>
      <c r="C68" s="133"/>
      <c r="D68" s="133"/>
      <c r="E68" s="133"/>
      <c r="F68" s="133"/>
    </row>
    <row r="69" spans="1:23" x14ac:dyDescent="0.25">
      <c r="A69" s="133"/>
      <c r="B69" s="133"/>
      <c r="C69" s="133"/>
      <c r="D69" s="133"/>
      <c r="E69" s="133"/>
      <c r="F69" s="133"/>
    </row>
    <row r="70" spans="1:23" x14ac:dyDescent="0.25">
      <c r="A70" s="133"/>
      <c r="B70" s="133"/>
      <c r="C70" s="133"/>
      <c r="D70" s="133"/>
      <c r="E70" s="133"/>
      <c r="F70" s="133"/>
    </row>
    <row r="71" spans="1:23" x14ac:dyDescent="0.25">
      <c r="A71" s="133"/>
      <c r="B71" s="133"/>
      <c r="C71" s="133"/>
      <c r="D71" s="133"/>
      <c r="E71" s="133"/>
      <c r="F71" s="133"/>
      <c r="U71" s="136"/>
    </row>
    <row r="72" spans="1:23" x14ac:dyDescent="0.25">
      <c r="A72" s="133"/>
      <c r="B72" s="133"/>
      <c r="C72" s="133"/>
      <c r="D72" s="133"/>
      <c r="E72" s="133"/>
      <c r="F72" s="133"/>
    </row>
    <row r="73" spans="1:23" x14ac:dyDescent="0.25">
      <c r="A73" s="133"/>
      <c r="B73" s="133"/>
      <c r="C73" s="133"/>
      <c r="D73" s="133"/>
      <c r="E73" s="133"/>
      <c r="F73" s="133"/>
    </row>
    <row r="74" spans="1:23" x14ac:dyDescent="0.25">
      <c r="A74" s="133"/>
      <c r="B74" s="133"/>
      <c r="C74" s="133"/>
      <c r="D74" s="133"/>
      <c r="E74" s="133"/>
      <c r="F74" s="133"/>
    </row>
    <row r="75" spans="1:23" x14ac:dyDescent="0.25">
      <c r="A75" s="133"/>
      <c r="B75" s="133"/>
      <c r="C75" s="133"/>
      <c r="D75" s="133"/>
      <c r="E75" s="133"/>
      <c r="F75" s="133"/>
    </row>
    <row r="76" spans="1:23" x14ac:dyDescent="0.25">
      <c r="A76" s="133"/>
      <c r="B76" s="133"/>
      <c r="C76" s="133"/>
      <c r="D76" s="133"/>
      <c r="E76" s="133"/>
      <c r="F76" s="133"/>
      <c r="W76" s="136"/>
    </row>
    <row r="77" spans="1:23" x14ac:dyDescent="0.25">
      <c r="A77" s="133"/>
      <c r="B77" s="133"/>
      <c r="C77" s="133"/>
      <c r="D77" s="133"/>
      <c r="E77" s="133"/>
      <c r="F77" s="133"/>
      <c r="V77" s="136"/>
      <c r="W77" s="136"/>
    </row>
    <row r="78" spans="1:23" x14ac:dyDescent="0.25">
      <c r="A78" s="133"/>
      <c r="B78" s="133"/>
      <c r="C78" s="133"/>
      <c r="D78" s="133"/>
      <c r="E78" s="133"/>
      <c r="F78" s="133"/>
      <c r="U78" s="136"/>
      <c r="V78" s="136"/>
      <c r="W78" s="136"/>
    </row>
    <row r="79" spans="1:23" x14ac:dyDescent="0.25">
      <c r="A79" s="133"/>
      <c r="B79" s="133"/>
      <c r="C79" s="133"/>
      <c r="D79" s="133"/>
      <c r="E79" s="133"/>
      <c r="F79" s="133"/>
    </row>
    <row r="80" spans="1:23" x14ac:dyDescent="0.25">
      <c r="A80" s="133"/>
      <c r="B80" s="133"/>
      <c r="C80" s="133"/>
      <c r="D80" s="133"/>
      <c r="E80" s="133"/>
      <c r="F80" s="133"/>
    </row>
    <row r="81" spans="1:6" x14ac:dyDescent="0.25">
      <c r="A81" s="133"/>
      <c r="B81" s="133"/>
      <c r="C81" s="133"/>
      <c r="D81" s="133"/>
      <c r="E81" s="133"/>
      <c r="F81" s="133"/>
    </row>
    <row r="82" spans="1:6" x14ac:dyDescent="0.25">
      <c r="A82" s="133"/>
      <c r="B82" s="133"/>
      <c r="C82" s="133"/>
      <c r="D82" s="133"/>
      <c r="E82" s="133"/>
      <c r="F82" s="133"/>
    </row>
    <row r="83" spans="1:6" x14ac:dyDescent="0.25">
      <c r="A83" s="133"/>
      <c r="B83" s="133"/>
      <c r="C83" s="133"/>
      <c r="D83" s="133"/>
      <c r="E83" s="133"/>
      <c r="F83" s="133"/>
    </row>
    <row r="84" spans="1:6" x14ac:dyDescent="0.25">
      <c r="A84" s="133"/>
      <c r="B84" s="133"/>
      <c r="C84" s="133"/>
      <c r="D84" s="133"/>
      <c r="E84" s="133"/>
      <c r="F84" s="133"/>
    </row>
    <row r="85" spans="1:6" x14ac:dyDescent="0.25">
      <c r="A85" s="133"/>
      <c r="B85" s="133"/>
      <c r="C85" s="133"/>
      <c r="D85" s="133"/>
      <c r="E85" s="133"/>
      <c r="F85" s="133"/>
    </row>
    <row r="86" spans="1:6" x14ac:dyDescent="0.25">
      <c r="A86" s="133"/>
      <c r="B86" s="133"/>
      <c r="C86" s="133"/>
      <c r="D86" s="133"/>
      <c r="E86" s="133"/>
      <c r="F86" s="133"/>
    </row>
    <row r="87" spans="1:6" x14ac:dyDescent="0.25">
      <c r="A87" s="133"/>
      <c r="B87" s="133"/>
      <c r="C87" s="133"/>
      <c r="D87" s="133"/>
      <c r="E87" s="133"/>
      <c r="F87" s="133"/>
    </row>
    <row r="88" spans="1:6" x14ac:dyDescent="0.25">
      <c r="A88" s="133"/>
      <c r="B88" s="133"/>
      <c r="C88" s="133"/>
      <c r="D88" s="133"/>
      <c r="E88" s="133"/>
      <c r="F88" s="133"/>
    </row>
    <row r="89" spans="1:6" x14ac:dyDescent="0.25">
      <c r="A89" s="133"/>
      <c r="B89" s="133"/>
      <c r="C89" s="133"/>
      <c r="D89" s="133"/>
      <c r="E89" s="133"/>
      <c r="F89" s="133"/>
    </row>
    <row r="90" spans="1:6" x14ac:dyDescent="0.25">
      <c r="A90" s="133"/>
      <c r="B90" s="133"/>
      <c r="C90" s="133"/>
      <c r="D90" s="133"/>
      <c r="E90" s="133"/>
      <c r="F90" s="133"/>
    </row>
    <row r="91" spans="1:6" x14ac:dyDescent="0.25">
      <c r="A91" s="133"/>
      <c r="B91" s="133"/>
      <c r="C91" s="133"/>
      <c r="D91" s="133"/>
      <c r="E91" s="133"/>
      <c r="F91" s="133"/>
    </row>
    <row r="92" spans="1:6" x14ac:dyDescent="0.25">
      <c r="A92" s="133"/>
      <c r="B92" s="133"/>
      <c r="C92" s="133"/>
      <c r="D92" s="133"/>
      <c r="E92" s="133"/>
      <c r="F92" s="133"/>
    </row>
    <row r="93" spans="1:6" x14ac:dyDescent="0.25">
      <c r="A93" s="133"/>
      <c r="B93" s="133"/>
      <c r="C93" s="133"/>
      <c r="D93" s="133"/>
      <c r="E93" s="133"/>
      <c r="F93" s="133"/>
    </row>
    <row r="94" spans="1:6" x14ac:dyDescent="0.25">
      <c r="A94" s="133"/>
      <c r="B94" s="133"/>
      <c r="C94" s="133"/>
      <c r="D94" s="133"/>
      <c r="E94" s="133"/>
      <c r="F94" s="133"/>
    </row>
    <row r="95" spans="1:6" x14ac:dyDescent="0.25">
      <c r="A95" s="133"/>
      <c r="B95" s="133"/>
      <c r="C95" s="133"/>
      <c r="D95" s="133"/>
      <c r="E95" s="133"/>
      <c r="F95" s="133"/>
    </row>
    <row r="96" spans="1:6" x14ac:dyDescent="0.25">
      <c r="A96" s="133"/>
      <c r="B96" s="133"/>
      <c r="C96" s="133"/>
      <c r="D96" s="133"/>
      <c r="E96" s="133"/>
      <c r="F96" s="133"/>
    </row>
    <row r="97" spans="1:6" x14ac:dyDescent="0.25">
      <c r="A97" s="133"/>
      <c r="B97" s="133"/>
      <c r="C97" s="133"/>
      <c r="D97" s="133"/>
      <c r="E97" s="133"/>
      <c r="F97" s="133"/>
    </row>
    <row r="98" spans="1:6" x14ac:dyDescent="0.25">
      <c r="A98" s="133"/>
      <c r="B98" s="133"/>
      <c r="C98" s="133"/>
      <c r="D98" s="133"/>
      <c r="E98" s="133"/>
      <c r="F98" s="133"/>
    </row>
    <row r="99" spans="1:6" x14ac:dyDescent="0.25">
      <c r="A99" s="133"/>
      <c r="B99" s="133"/>
      <c r="C99" s="133"/>
      <c r="D99" s="133"/>
      <c r="E99" s="133"/>
      <c r="F99" s="133"/>
    </row>
    <row r="100" spans="1:6" x14ac:dyDescent="0.25">
      <c r="A100" s="133"/>
      <c r="B100" s="133"/>
      <c r="C100" s="133"/>
      <c r="D100" s="133"/>
      <c r="E100" s="133"/>
      <c r="F100" s="133"/>
    </row>
    <row r="101" spans="1:6" x14ac:dyDescent="0.25">
      <c r="A101" s="133"/>
      <c r="B101" s="133"/>
      <c r="C101" s="133"/>
      <c r="D101" s="133"/>
      <c r="E101" s="133"/>
      <c r="F101" s="133"/>
    </row>
    <row r="102" spans="1:6" x14ac:dyDescent="0.25">
      <c r="A102" s="133"/>
      <c r="B102" s="133"/>
      <c r="C102" s="133"/>
      <c r="D102" s="133"/>
      <c r="E102" s="133"/>
      <c r="F102" s="133"/>
    </row>
    <row r="103" spans="1:6" x14ac:dyDescent="0.25">
      <c r="A103" s="133"/>
      <c r="B103" s="133"/>
      <c r="C103" s="133"/>
      <c r="D103" s="133"/>
      <c r="E103" s="133"/>
      <c r="F103" s="133"/>
    </row>
    <row r="104" spans="1:6" x14ac:dyDescent="0.25">
      <c r="A104" s="133"/>
      <c r="B104" s="133"/>
      <c r="C104" s="133"/>
      <c r="D104" s="133"/>
      <c r="E104" s="133"/>
      <c r="F104" s="133"/>
    </row>
    <row r="105" spans="1:6" x14ac:dyDescent="0.25">
      <c r="A105" s="133"/>
      <c r="B105" s="133"/>
      <c r="C105" s="133"/>
      <c r="D105" s="133"/>
      <c r="E105" s="133"/>
      <c r="F105" s="133"/>
    </row>
    <row r="106" spans="1:6" x14ac:dyDescent="0.25">
      <c r="A106" s="133"/>
      <c r="B106" s="133"/>
      <c r="C106" s="133"/>
      <c r="D106" s="133"/>
      <c r="E106" s="133"/>
      <c r="F106" s="133"/>
    </row>
    <row r="107" spans="1:6" x14ac:dyDescent="0.25">
      <c r="A107" s="133"/>
      <c r="B107" s="133"/>
      <c r="C107" s="133"/>
      <c r="D107" s="133"/>
      <c r="E107" s="133"/>
      <c r="F107" s="133"/>
    </row>
    <row r="108" spans="1:6" x14ac:dyDescent="0.25">
      <c r="A108" s="133"/>
      <c r="B108" s="133"/>
      <c r="C108" s="133"/>
      <c r="D108" s="133"/>
      <c r="E108" s="133"/>
      <c r="F108" s="133"/>
    </row>
    <row r="109" spans="1:6" x14ac:dyDescent="0.25">
      <c r="A109" s="133"/>
      <c r="B109" s="133"/>
      <c r="C109" s="133"/>
      <c r="D109" s="133"/>
      <c r="E109" s="133"/>
      <c r="F109" s="133"/>
    </row>
    <row r="110" spans="1:6" x14ac:dyDescent="0.25">
      <c r="A110" s="133"/>
      <c r="B110" s="133"/>
      <c r="C110" s="133"/>
      <c r="D110" s="133"/>
      <c r="E110" s="133"/>
      <c r="F110" s="133"/>
    </row>
    <row r="111" spans="1:6" x14ac:dyDescent="0.25">
      <c r="A111" s="133"/>
      <c r="B111" s="133"/>
      <c r="C111" s="133"/>
      <c r="D111" s="133"/>
      <c r="E111" s="133"/>
      <c r="F111" s="133"/>
    </row>
    <row r="112" spans="1:6" x14ac:dyDescent="0.25">
      <c r="A112" s="133"/>
      <c r="B112" s="133"/>
      <c r="C112" s="133"/>
      <c r="D112" s="133"/>
      <c r="E112" s="133"/>
      <c r="F112" s="133"/>
    </row>
    <row r="113" spans="1:6" x14ac:dyDescent="0.25">
      <c r="A113" s="133"/>
      <c r="B113" s="133"/>
      <c r="C113" s="133"/>
      <c r="D113" s="133"/>
      <c r="E113" s="133"/>
      <c r="F113" s="133"/>
    </row>
    <row r="114" spans="1:6" x14ac:dyDescent="0.25">
      <c r="A114" s="133"/>
      <c r="B114" s="133"/>
      <c r="C114" s="133"/>
      <c r="D114" s="133"/>
      <c r="E114" s="133"/>
      <c r="F114" s="133"/>
    </row>
    <row r="115" spans="1:6" x14ac:dyDescent="0.25">
      <c r="A115" s="133"/>
      <c r="B115" s="133"/>
      <c r="C115" s="133"/>
      <c r="D115" s="133"/>
      <c r="E115" s="133"/>
      <c r="F115" s="133"/>
    </row>
    <row r="116" spans="1:6" x14ac:dyDescent="0.25">
      <c r="A116" s="133"/>
      <c r="B116" s="133"/>
      <c r="C116" s="133"/>
      <c r="D116" s="133"/>
      <c r="E116" s="133"/>
      <c r="F116" s="133"/>
    </row>
    <row r="117" spans="1:6" x14ac:dyDescent="0.25">
      <c r="A117" s="133"/>
      <c r="B117" s="133"/>
      <c r="C117" s="133"/>
      <c r="D117" s="133"/>
      <c r="E117" s="133"/>
      <c r="F117" s="133"/>
    </row>
    <row r="118" spans="1:6" x14ac:dyDescent="0.25">
      <c r="A118" s="133"/>
      <c r="B118" s="133"/>
      <c r="C118" s="133"/>
      <c r="D118" s="133"/>
      <c r="E118" s="133"/>
      <c r="F118" s="133"/>
    </row>
    <row r="119" spans="1:6" x14ac:dyDescent="0.25">
      <c r="A119" s="133"/>
      <c r="B119" s="133"/>
      <c r="C119" s="133"/>
      <c r="D119" s="133"/>
      <c r="E119" s="133"/>
      <c r="F119" s="133"/>
    </row>
    <row r="120" spans="1:6" x14ac:dyDescent="0.25">
      <c r="A120" s="133"/>
      <c r="B120" s="133"/>
      <c r="C120" s="133"/>
      <c r="D120" s="133"/>
      <c r="E120" s="133"/>
      <c r="F120" s="133"/>
    </row>
    <row r="121" spans="1:6" x14ac:dyDescent="0.25">
      <c r="A121" s="133"/>
      <c r="B121" s="133"/>
      <c r="C121" s="133"/>
      <c r="D121" s="133"/>
      <c r="E121" s="133"/>
      <c r="F121" s="133"/>
    </row>
    <row r="122" spans="1:6" x14ac:dyDescent="0.25">
      <c r="A122" s="133"/>
      <c r="B122" s="133"/>
      <c r="C122" s="133"/>
      <c r="D122" s="133"/>
      <c r="E122" s="133"/>
      <c r="F122" s="133"/>
    </row>
    <row r="123" spans="1:6" x14ac:dyDescent="0.25">
      <c r="A123" s="133"/>
      <c r="B123" s="133"/>
      <c r="C123" s="133"/>
      <c r="D123" s="133"/>
      <c r="E123" s="133"/>
      <c r="F123" s="133"/>
    </row>
    <row r="124" spans="1:6" x14ac:dyDescent="0.25">
      <c r="A124" s="133"/>
      <c r="B124" s="133"/>
      <c r="C124" s="133"/>
      <c r="D124" s="133"/>
      <c r="E124" s="133"/>
      <c r="F124" s="133"/>
    </row>
    <row r="125" spans="1:6" x14ac:dyDescent="0.25">
      <c r="A125" s="133"/>
      <c r="B125" s="133"/>
      <c r="C125" s="133"/>
      <c r="D125" s="133"/>
      <c r="E125" s="133"/>
      <c r="F125" s="133"/>
    </row>
    <row r="126" spans="1:6" x14ac:dyDescent="0.25">
      <c r="A126" s="133"/>
      <c r="B126" s="133"/>
      <c r="C126" s="133"/>
      <c r="D126" s="133"/>
      <c r="E126" s="133"/>
      <c r="F126" s="133"/>
    </row>
    <row r="127" spans="1:6" x14ac:dyDescent="0.25">
      <c r="A127" s="133"/>
      <c r="B127" s="133"/>
      <c r="C127" s="133"/>
      <c r="D127" s="133"/>
      <c r="E127" s="133"/>
      <c r="F127" s="133"/>
    </row>
    <row r="128" spans="1:6" x14ac:dyDescent="0.25">
      <c r="A128" s="133"/>
      <c r="B128" s="133"/>
      <c r="C128" s="133"/>
      <c r="D128" s="133"/>
      <c r="E128" s="133"/>
      <c r="F128" s="133"/>
    </row>
    <row r="129" spans="1:6" x14ac:dyDescent="0.25">
      <c r="A129" s="133"/>
      <c r="B129" s="133"/>
      <c r="C129" s="133"/>
      <c r="D129" s="133"/>
      <c r="E129" s="133"/>
      <c r="F129" s="133"/>
    </row>
    <row r="130" spans="1:6" x14ac:dyDescent="0.25">
      <c r="A130" s="133"/>
      <c r="B130" s="133"/>
      <c r="C130" s="133"/>
      <c r="D130" s="133"/>
      <c r="E130" s="133"/>
      <c r="F130" s="133"/>
    </row>
    <row r="131" spans="1:6" x14ac:dyDescent="0.25">
      <c r="A131" s="133"/>
      <c r="B131" s="133"/>
      <c r="C131" s="133"/>
      <c r="D131" s="133"/>
      <c r="E131" s="133"/>
      <c r="F131" s="133"/>
    </row>
    <row r="132" spans="1:6" x14ac:dyDescent="0.25">
      <c r="A132" s="133"/>
      <c r="B132" s="133"/>
      <c r="C132" s="133"/>
      <c r="D132" s="133"/>
      <c r="E132" s="133"/>
      <c r="F132" s="133"/>
    </row>
    <row r="133" spans="1:6" x14ac:dyDescent="0.25">
      <c r="A133" s="133"/>
      <c r="B133" s="133"/>
      <c r="C133" s="133"/>
      <c r="D133" s="133"/>
      <c r="E133" s="133"/>
      <c r="F133" s="133"/>
    </row>
    <row r="134" spans="1:6" x14ac:dyDescent="0.25">
      <c r="A134" s="133"/>
      <c r="B134" s="133"/>
      <c r="C134" s="133"/>
      <c r="D134" s="133"/>
      <c r="E134" s="133"/>
      <c r="F134" s="133"/>
    </row>
    <row r="135" spans="1:6" x14ac:dyDescent="0.25">
      <c r="A135" s="133"/>
      <c r="B135" s="133"/>
      <c r="C135" s="133"/>
      <c r="D135" s="133"/>
      <c r="E135" s="133"/>
      <c r="F135" s="133"/>
    </row>
    <row r="136" spans="1:6" x14ac:dyDescent="0.25">
      <c r="A136" s="133"/>
      <c r="B136" s="133"/>
      <c r="C136" s="133"/>
      <c r="D136" s="133"/>
      <c r="E136" s="133"/>
      <c r="F136" s="133"/>
    </row>
    <row r="137" spans="1:6" x14ac:dyDescent="0.25">
      <c r="A137" s="133"/>
      <c r="B137" s="133"/>
      <c r="C137" s="133"/>
      <c r="D137" s="133"/>
      <c r="E137" s="133"/>
      <c r="F137" s="133"/>
    </row>
    <row r="138" spans="1:6" x14ac:dyDescent="0.25">
      <c r="A138" s="133"/>
      <c r="B138" s="133"/>
      <c r="C138" s="133"/>
      <c r="D138" s="133"/>
      <c r="E138" s="133"/>
      <c r="F138" s="133"/>
    </row>
    <row r="139" spans="1:6" x14ac:dyDescent="0.25">
      <c r="A139" s="133"/>
      <c r="B139" s="133"/>
      <c r="C139" s="133"/>
      <c r="D139" s="133"/>
      <c r="E139" s="133"/>
      <c r="F139" s="133"/>
    </row>
    <row r="140" spans="1:6" x14ac:dyDescent="0.25">
      <c r="A140" s="133"/>
      <c r="B140" s="133"/>
      <c r="C140" s="133"/>
      <c r="D140" s="133"/>
      <c r="E140" s="133"/>
      <c r="F140" s="133"/>
    </row>
    <row r="141" spans="1:6" x14ac:dyDescent="0.25">
      <c r="A141" s="133"/>
      <c r="B141" s="133"/>
      <c r="C141" s="133"/>
      <c r="D141" s="133"/>
      <c r="E141" s="133"/>
      <c r="F141" s="133"/>
    </row>
    <row r="142" spans="1:6" x14ac:dyDescent="0.25">
      <c r="A142" s="133"/>
      <c r="B142" s="133"/>
      <c r="C142" s="133"/>
      <c r="D142" s="133"/>
      <c r="E142" s="133"/>
      <c r="F142" s="133"/>
    </row>
    <row r="143" spans="1:6" x14ac:dyDescent="0.25">
      <c r="A143" s="133"/>
      <c r="B143" s="133"/>
      <c r="C143" s="133"/>
      <c r="D143" s="133"/>
      <c r="E143" s="133"/>
      <c r="F143" s="133"/>
    </row>
    <row r="144" spans="1:6" x14ac:dyDescent="0.25">
      <c r="A144" s="133"/>
      <c r="B144" s="133"/>
      <c r="C144" s="133"/>
      <c r="D144" s="133"/>
      <c r="E144" s="133"/>
      <c r="F144" s="133"/>
    </row>
    <row r="145" spans="1:6" x14ac:dyDescent="0.25">
      <c r="A145" s="133"/>
      <c r="B145" s="133"/>
      <c r="C145" s="133"/>
      <c r="D145" s="133"/>
      <c r="E145" s="133"/>
      <c r="F145" s="133"/>
    </row>
    <row r="146" spans="1:6" x14ac:dyDescent="0.25">
      <c r="A146" s="133"/>
      <c r="B146" s="133"/>
      <c r="C146" s="133"/>
      <c r="D146" s="133"/>
      <c r="E146" s="133"/>
      <c r="F146" s="133"/>
    </row>
    <row r="147" spans="1:6" x14ac:dyDescent="0.25">
      <c r="A147" s="133"/>
      <c r="B147" s="133"/>
      <c r="C147" s="133"/>
      <c r="D147" s="133"/>
      <c r="E147" s="133"/>
      <c r="F147" s="133"/>
    </row>
    <row r="148" spans="1:6" x14ac:dyDescent="0.25">
      <c r="A148" s="133"/>
      <c r="B148" s="133"/>
      <c r="C148" s="133"/>
      <c r="D148" s="133"/>
      <c r="E148" s="133"/>
      <c r="F148" s="133"/>
    </row>
    <row r="149" spans="1:6" x14ac:dyDescent="0.25">
      <c r="A149" s="133"/>
      <c r="B149" s="133"/>
      <c r="C149" s="133"/>
      <c r="D149" s="133"/>
      <c r="E149" s="133"/>
      <c r="F149" s="133"/>
    </row>
    <row r="150" spans="1:6" x14ac:dyDescent="0.25">
      <c r="A150" s="133"/>
      <c r="B150" s="133"/>
      <c r="C150" s="133"/>
      <c r="D150" s="133"/>
      <c r="E150" s="133"/>
      <c r="F150" s="133"/>
    </row>
    <row r="151" spans="1:6" x14ac:dyDescent="0.25">
      <c r="A151" s="133"/>
      <c r="B151" s="133"/>
      <c r="C151" s="133"/>
      <c r="D151" s="133"/>
      <c r="E151" s="133"/>
      <c r="F151" s="133"/>
    </row>
    <row r="152" spans="1:6" x14ac:dyDescent="0.25">
      <c r="A152" s="133"/>
      <c r="B152" s="133"/>
      <c r="C152" s="133"/>
      <c r="D152" s="133"/>
      <c r="E152" s="133"/>
      <c r="F152" s="133"/>
    </row>
    <row r="153" spans="1:6" x14ac:dyDescent="0.25">
      <c r="A153" s="133"/>
      <c r="B153" s="133"/>
      <c r="C153" s="133"/>
      <c r="D153" s="133"/>
      <c r="E153" s="133"/>
      <c r="F153" s="133"/>
    </row>
    <row r="154" spans="1:6" x14ac:dyDescent="0.25">
      <c r="A154" s="133"/>
      <c r="B154" s="133"/>
      <c r="C154" s="133"/>
      <c r="D154" s="133"/>
      <c r="E154" s="133"/>
      <c r="F154" s="133"/>
    </row>
    <row r="155" spans="1:6" x14ac:dyDescent="0.25">
      <c r="A155" s="133"/>
      <c r="B155" s="133"/>
      <c r="C155" s="133"/>
      <c r="D155" s="133"/>
      <c r="E155" s="133"/>
      <c r="F155" s="133"/>
    </row>
    <row r="156" spans="1:6" x14ac:dyDescent="0.25">
      <c r="A156" s="133"/>
      <c r="B156" s="133"/>
      <c r="C156" s="133"/>
      <c r="D156" s="133"/>
      <c r="E156" s="133"/>
      <c r="F156" s="133"/>
    </row>
    <row r="157" spans="1:6" x14ac:dyDescent="0.25">
      <c r="A157" s="133"/>
      <c r="B157" s="133"/>
      <c r="C157" s="133"/>
      <c r="D157" s="133"/>
      <c r="E157" s="133"/>
      <c r="F157" s="133"/>
    </row>
    <row r="158" spans="1:6" x14ac:dyDescent="0.25">
      <c r="A158" s="133"/>
      <c r="B158" s="133"/>
      <c r="C158" s="133"/>
      <c r="D158" s="133"/>
      <c r="E158" s="133"/>
      <c r="F158" s="133"/>
    </row>
    <row r="159" spans="1:6" x14ac:dyDescent="0.25">
      <c r="A159" s="133"/>
      <c r="B159" s="133"/>
      <c r="C159" s="133"/>
      <c r="D159" s="133"/>
      <c r="E159" s="133"/>
      <c r="F159" s="133"/>
    </row>
    <row r="160" spans="1:6" x14ac:dyDescent="0.25">
      <c r="A160" s="133"/>
      <c r="B160" s="133"/>
      <c r="C160" s="133"/>
      <c r="D160" s="133"/>
      <c r="E160" s="133"/>
      <c r="F160" s="133"/>
    </row>
    <row r="161" spans="1:6" x14ac:dyDescent="0.25">
      <c r="A161" s="133"/>
      <c r="B161" s="133"/>
      <c r="C161" s="133"/>
      <c r="D161" s="133"/>
      <c r="E161" s="133"/>
      <c r="F161" s="133"/>
    </row>
    <row r="162" spans="1:6" x14ac:dyDescent="0.25">
      <c r="A162" s="133"/>
      <c r="B162" s="133"/>
      <c r="C162" s="133"/>
      <c r="D162" s="133"/>
      <c r="E162" s="133"/>
      <c r="F162" s="133"/>
    </row>
    <row r="163" spans="1:6" x14ac:dyDescent="0.25">
      <c r="A163" s="133"/>
      <c r="B163" s="133"/>
      <c r="C163" s="133"/>
      <c r="D163" s="133"/>
      <c r="E163" s="133"/>
      <c r="F163" s="133"/>
    </row>
    <row r="164" spans="1:6" x14ac:dyDescent="0.25">
      <c r="A164" s="133"/>
      <c r="B164" s="133"/>
      <c r="C164" s="133"/>
      <c r="D164" s="133"/>
      <c r="E164" s="133"/>
      <c r="F164" s="133"/>
    </row>
    <row r="165" spans="1:6" x14ac:dyDescent="0.25">
      <c r="A165" s="133"/>
      <c r="B165" s="133"/>
      <c r="C165" s="133"/>
      <c r="D165" s="133"/>
      <c r="E165" s="133"/>
      <c r="F165" s="133"/>
    </row>
    <row r="166" spans="1:6" x14ac:dyDescent="0.25">
      <c r="A166" s="133"/>
      <c r="B166" s="133"/>
      <c r="C166" s="133"/>
      <c r="D166" s="133"/>
      <c r="E166" s="133"/>
      <c r="F166" s="133"/>
    </row>
    <row r="167" spans="1:6" x14ac:dyDescent="0.25">
      <c r="A167" s="133"/>
      <c r="B167" s="133"/>
      <c r="C167" s="133"/>
      <c r="D167" s="133"/>
      <c r="E167" s="133"/>
      <c r="F167" s="133"/>
    </row>
    <row r="168" spans="1:6" x14ac:dyDescent="0.25">
      <c r="A168" s="133"/>
      <c r="B168" s="133"/>
      <c r="C168" s="133"/>
      <c r="D168" s="133"/>
      <c r="E168" s="133"/>
      <c r="F168" s="133"/>
    </row>
    <row r="169" spans="1:6" x14ac:dyDescent="0.25">
      <c r="A169" s="133"/>
      <c r="B169" s="133"/>
      <c r="C169" s="133"/>
      <c r="D169" s="133"/>
      <c r="E169" s="133"/>
      <c r="F169" s="133"/>
    </row>
    <row r="170" spans="1:6" x14ac:dyDescent="0.25">
      <c r="A170" s="133"/>
      <c r="B170" s="133"/>
      <c r="C170" s="133"/>
      <c r="D170" s="133"/>
      <c r="E170" s="133"/>
      <c r="F170" s="133"/>
    </row>
    <row r="171" spans="1:6" x14ac:dyDescent="0.25">
      <c r="A171" s="133"/>
      <c r="B171" s="133"/>
      <c r="C171" s="133"/>
      <c r="D171" s="133"/>
      <c r="E171" s="133"/>
      <c r="F171" s="133"/>
    </row>
    <row r="172" spans="1:6" x14ac:dyDescent="0.25">
      <c r="A172" s="133"/>
      <c r="B172" s="133"/>
      <c r="C172" s="133"/>
      <c r="D172" s="133"/>
      <c r="E172" s="133"/>
      <c r="F172" s="133"/>
    </row>
    <row r="173" spans="1:6" x14ac:dyDescent="0.25">
      <c r="A173" s="133"/>
      <c r="B173" s="133"/>
      <c r="C173" s="133"/>
      <c r="D173" s="133"/>
      <c r="E173" s="133"/>
      <c r="F173" s="133"/>
    </row>
    <row r="174" spans="1:6" x14ac:dyDescent="0.25">
      <c r="A174" s="133"/>
      <c r="B174" s="133"/>
      <c r="C174" s="133"/>
      <c r="D174" s="133"/>
      <c r="E174" s="133"/>
      <c r="F174" s="133"/>
    </row>
    <row r="175" spans="1:6" x14ac:dyDescent="0.25">
      <c r="A175" s="133"/>
      <c r="B175" s="133"/>
      <c r="C175" s="133"/>
      <c r="D175" s="133"/>
      <c r="E175" s="133"/>
      <c r="F175" s="133"/>
    </row>
    <row r="176" spans="1:6" x14ac:dyDescent="0.25">
      <c r="A176" s="133"/>
      <c r="B176" s="133"/>
      <c r="C176" s="133"/>
      <c r="D176" s="133"/>
      <c r="E176" s="133"/>
      <c r="F176" s="133"/>
    </row>
    <row r="177" spans="1:6" x14ac:dyDescent="0.25">
      <c r="A177" s="133"/>
      <c r="B177" s="133"/>
      <c r="C177" s="133"/>
      <c r="D177" s="133"/>
      <c r="E177" s="133"/>
      <c r="F177" s="133"/>
    </row>
    <row r="178" spans="1:6" x14ac:dyDescent="0.25">
      <c r="A178" s="133"/>
      <c r="B178" s="133"/>
      <c r="C178" s="133"/>
      <c r="D178" s="133"/>
      <c r="E178" s="133"/>
      <c r="F178" s="133"/>
    </row>
    <row r="179" spans="1:6" x14ac:dyDescent="0.25">
      <c r="A179" s="133"/>
      <c r="B179" s="133"/>
      <c r="C179" s="133"/>
      <c r="D179" s="133"/>
      <c r="E179" s="133"/>
      <c r="F179" s="133"/>
    </row>
    <row r="180" spans="1:6" x14ac:dyDescent="0.25">
      <c r="A180" s="133"/>
      <c r="B180" s="133"/>
      <c r="C180" s="133"/>
      <c r="D180" s="133"/>
      <c r="E180" s="133"/>
      <c r="F180" s="133"/>
    </row>
    <row r="181" spans="1:6" x14ac:dyDescent="0.25">
      <c r="A181" s="133"/>
      <c r="B181" s="133"/>
      <c r="C181" s="133"/>
      <c r="D181" s="133"/>
      <c r="E181" s="133"/>
      <c r="F181" s="133"/>
    </row>
    <row r="182" spans="1:6" x14ac:dyDescent="0.25">
      <c r="A182" s="133"/>
      <c r="B182" s="133"/>
      <c r="C182" s="133"/>
      <c r="D182" s="133"/>
      <c r="E182" s="133"/>
      <c r="F182" s="133"/>
    </row>
    <row r="183" spans="1:6" x14ac:dyDescent="0.25">
      <c r="A183" s="133"/>
      <c r="B183" s="133"/>
      <c r="C183" s="133"/>
      <c r="D183" s="133"/>
      <c r="E183" s="133"/>
      <c r="F183" s="133"/>
    </row>
    <row r="184" spans="1:6" x14ac:dyDescent="0.25">
      <c r="A184" s="133"/>
      <c r="B184" s="133"/>
      <c r="C184" s="133"/>
      <c r="D184" s="133"/>
      <c r="E184" s="133"/>
      <c r="F184" s="133"/>
    </row>
    <row r="185" spans="1:6" x14ac:dyDescent="0.25">
      <c r="A185" s="133"/>
      <c r="B185" s="133"/>
      <c r="C185" s="133"/>
      <c r="D185" s="133"/>
      <c r="E185" s="133"/>
      <c r="F185" s="133"/>
    </row>
    <row r="186" spans="1:6" x14ac:dyDescent="0.25">
      <c r="A186" s="133"/>
      <c r="B186" s="133"/>
      <c r="C186" s="133"/>
      <c r="D186" s="133"/>
      <c r="E186" s="133"/>
      <c r="F186" s="133"/>
    </row>
    <row r="187" spans="1:6" x14ac:dyDescent="0.25">
      <c r="A187" s="133"/>
      <c r="B187" s="133"/>
      <c r="C187" s="133"/>
      <c r="D187" s="133"/>
      <c r="E187" s="133"/>
      <c r="F187" s="133"/>
    </row>
    <row r="188" spans="1:6" x14ac:dyDescent="0.25">
      <c r="A188" s="133"/>
      <c r="B188" s="133"/>
      <c r="C188" s="133"/>
      <c r="D188" s="133"/>
      <c r="E188" s="133"/>
      <c r="F188" s="133"/>
    </row>
    <row r="189" spans="1:6" x14ac:dyDescent="0.25">
      <c r="A189" s="133"/>
      <c r="B189" s="133"/>
      <c r="C189" s="133"/>
      <c r="D189" s="133"/>
      <c r="E189" s="133"/>
      <c r="F189" s="133"/>
    </row>
    <row r="190" spans="1:6" x14ac:dyDescent="0.25">
      <c r="A190" s="133"/>
      <c r="B190" s="133"/>
      <c r="C190" s="133"/>
      <c r="D190" s="133"/>
      <c r="E190" s="133"/>
      <c r="F190" s="133"/>
    </row>
    <row r="191" spans="1:6" x14ac:dyDescent="0.25">
      <c r="A191" s="133"/>
      <c r="B191" s="133"/>
      <c r="C191" s="133"/>
      <c r="D191" s="133"/>
      <c r="E191" s="133"/>
      <c r="F191" s="133"/>
    </row>
    <row r="192" spans="1:6" x14ac:dyDescent="0.25">
      <c r="A192" s="133"/>
      <c r="B192" s="133"/>
      <c r="C192" s="133"/>
      <c r="D192" s="133"/>
      <c r="E192" s="133"/>
      <c r="F192" s="133"/>
    </row>
    <row r="193" spans="1:6" x14ac:dyDescent="0.25">
      <c r="A193" s="133"/>
      <c r="B193" s="133"/>
      <c r="C193" s="133"/>
      <c r="D193" s="133"/>
      <c r="E193" s="133"/>
      <c r="F193" s="133"/>
    </row>
    <row r="194" spans="1:6" x14ac:dyDescent="0.25">
      <c r="A194" s="133"/>
      <c r="B194" s="133"/>
      <c r="C194" s="133"/>
      <c r="D194" s="133"/>
      <c r="E194" s="133"/>
      <c r="F194" s="133"/>
    </row>
    <row r="195" spans="1:6" x14ac:dyDescent="0.25">
      <c r="A195" s="133"/>
      <c r="B195" s="133"/>
      <c r="C195" s="133"/>
      <c r="D195" s="133"/>
      <c r="E195" s="133"/>
      <c r="F195" s="133"/>
    </row>
    <row r="196" spans="1:6" x14ac:dyDescent="0.25">
      <c r="A196" s="133"/>
      <c r="B196" s="133"/>
      <c r="C196" s="133"/>
      <c r="D196" s="133"/>
      <c r="E196" s="133"/>
      <c r="F196" s="133"/>
    </row>
    <row r="197" spans="1:6" x14ac:dyDescent="0.25">
      <c r="A197" s="133"/>
      <c r="B197" s="133"/>
      <c r="C197" s="133"/>
      <c r="D197" s="133"/>
      <c r="E197" s="133"/>
      <c r="F197" s="133"/>
    </row>
    <row r="198" spans="1:6" x14ac:dyDescent="0.25">
      <c r="A198" s="133"/>
      <c r="B198" s="133"/>
      <c r="C198" s="133"/>
      <c r="D198" s="133"/>
      <c r="E198" s="133"/>
      <c r="F198" s="133"/>
    </row>
    <row r="199" spans="1:6" x14ac:dyDescent="0.25">
      <c r="A199" s="133"/>
      <c r="B199" s="133"/>
      <c r="C199" s="133"/>
      <c r="D199" s="133"/>
      <c r="E199" s="133"/>
      <c r="F199" s="133"/>
    </row>
    <row r="200" spans="1:6" x14ac:dyDescent="0.25">
      <c r="A200" s="133"/>
      <c r="B200" s="133"/>
      <c r="C200" s="133"/>
      <c r="D200" s="133"/>
      <c r="E200" s="133"/>
      <c r="F200" s="133"/>
    </row>
    <row r="201" spans="1:6" x14ac:dyDescent="0.25">
      <c r="A201" s="133"/>
      <c r="B201" s="133"/>
      <c r="C201" s="133"/>
      <c r="D201" s="133"/>
      <c r="E201" s="133"/>
      <c r="F201" s="133"/>
    </row>
    <row r="202" spans="1:6" x14ac:dyDescent="0.25">
      <c r="A202" s="133"/>
      <c r="B202" s="133"/>
      <c r="C202" s="133"/>
      <c r="D202" s="133"/>
      <c r="E202" s="133"/>
      <c r="F202" s="133"/>
    </row>
    <row r="203" spans="1:6" x14ac:dyDescent="0.25">
      <c r="A203" s="133"/>
      <c r="B203" s="133"/>
      <c r="C203" s="133"/>
      <c r="D203" s="133"/>
      <c r="E203" s="133"/>
      <c r="F203" s="133"/>
    </row>
    <row r="204" spans="1:6" x14ac:dyDescent="0.25">
      <c r="A204" s="133"/>
      <c r="B204" s="133"/>
      <c r="C204" s="133"/>
      <c r="D204" s="133"/>
      <c r="E204" s="133"/>
      <c r="F204" s="133"/>
    </row>
    <row r="205" spans="1:6" x14ac:dyDescent="0.25">
      <c r="A205" s="133"/>
      <c r="B205" s="133"/>
      <c r="C205" s="133"/>
      <c r="D205" s="133"/>
      <c r="E205" s="133"/>
      <c r="F205" s="133"/>
    </row>
    <row r="206" spans="1:6" x14ac:dyDescent="0.25">
      <c r="A206" s="133"/>
      <c r="B206" s="133"/>
      <c r="C206" s="133"/>
      <c r="D206" s="133"/>
      <c r="E206" s="133"/>
      <c r="F206" s="133"/>
    </row>
    <row r="207" spans="1:6" x14ac:dyDescent="0.25">
      <c r="A207" s="133"/>
      <c r="B207" s="133"/>
      <c r="C207" s="133"/>
      <c r="D207" s="133"/>
      <c r="E207" s="133"/>
      <c r="F207" s="133"/>
    </row>
    <row r="208" spans="1:6" x14ac:dyDescent="0.25">
      <c r="A208" s="133"/>
      <c r="B208" s="133"/>
      <c r="C208" s="133"/>
      <c r="D208" s="133"/>
      <c r="E208" s="133"/>
      <c r="F208" s="133"/>
    </row>
    <row r="209" spans="1:6" x14ac:dyDescent="0.25">
      <c r="A209" s="133"/>
      <c r="B209" s="133"/>
      <c r="C209" s="133"/>
      <c r="D209" s="133"/>
      <c r="E209" s="133"/>
      <c r="F209" s="133"/>
    </row>
    <row r="210" spans="1:6" x14ac:dyDescent="0.25">
      <c r="A210" s="133"/>
      <c r="B210" s="133"/>
      <c r="C210" s="133"/>
      <c r="D210" s="133"/>
      <c r="E210" s="133"/>
      <c r="F210" s="133"/>
    </row>
    <row r="211" spans="1:6" x14ac:dyDescent="0.25">
      <c r="A211" s="133"/>
      <c r="B211" s="133"/>
      <c r="C211" s="133"/>
      <c r="D211" s="133"/>
      <c r="E211" s="133"/>
      <c r="F211" s="133"/>
    </row>
    <row r="212" spans="1:6" x14ac:dyDescent="0.25">
      <c r="A212" s="133"/>
      <c r="B212" s="133"/>
      <c r="C212" s="133"/>
      <c r="D212" s="133"/>
      <c r="E212" s="133"/>
      <c r="F212" s="133"/>
    </row>
    <row r="213" spans="1:6" x14ac:dyDescent="0.25">
      <c r="A213" s="133"/>
      <c r="B213" s="133"/>
      <c r="C213" s="133"/>
      <c r="D213" s="133"/>
      <c r="E213" s="133"/>
      <c r="F213" s="133"/>
    </row>
    <row r="214" spans="1:6" x14ac:dyDescent="0.25">
      <c r="A214" s="133"/>
      <c r="B214" s="133"/>
      <c r="C214" s="133"/>
      <c r="D214" s="133"/>
      <c r="E214" s="133"/>
      <c r="F214" s="133"/>
    </row>
    <row r="215" spans="1:6" x14ac:dyDescent="0.25">
      <c r="A215" s="133"/>
      <c r="B215" s="133"/>
      <c r="C215" s="133"/>
      <c r="D215" s="133"/>
      <c r="E215" s="133"/>
      <c r="F215" s="133"/>
    </row>
    <row r="216" spans="1:6" x14ac:dyDescent="0.25">
      <c r="A216" s="133"/>
      <c r="B216" s="133"/>
      <c r="C216" s="133"/>
      <c r="D216" s="133"/>
      <c r="E216" s="133"/>
      <c r="F216" s="133"/>
    </row>
    <row r="217" spans="1:6" x14ac:dyDescent="0.25">
      <c r="A217" s="133"/>
      <c r="B217" s="133"/>
      <c r="C217" s="133"/>
      <c r="D217" s="133"/>
      <c r="E217" s="133"/>
      <c r="F217" s="133"/>
    </row>
    <row r="218" spans="1:6" x14ac:dyDescent="0.25">
      <c r="A218" s="133"/>
      <c r="B218" s="133"/>
      <c r="C218" s="133"/>
      <c r="D218" s="133"/>
      <c r="E218" s="133"/>
      <c r="F218" s="133"/>
    </row>
    <row r="219" spans="1:6" x14ac:dyDescent="0.25">
      <c r="A219" s="133"/>
      <c r="B219" s="133"/>
      <c r="C219" s="133"/>
      <c r="D219" s="133"/>
      <c r="E219" s="133"/>
      <c r="F219" s="133"/>
    </row>
    <row r="220" spans="1:6" x14ac:dyDescent="0.25">
      <c r="A220" s="133"/>
      <c r="B220" s="133"/>
      <c r="C220" s="133"/>
      <c r="D220" s="133"/>
      <c r="E220" s="133"/>
      <c r="F220" s="133"/>
    </row>
    <row r="221" spans="1:6" x14ac:dyDescent="0.25">
      <c r="A221" s="133"/>
      <c r="B221" s="133"/>
      <c r="C221" s="133"/>
      <c r="D221" s="133"/>
      <c r="E221" s="133"/>
      <c r="F221" s="133"/>
    </row>
    <row r="222" spans="1:6" x14ac:dyDescent="0.25">
      <c r="A222" s="133"/>
      <c r="B222" s="133"/>
      <c r="C222" s="133"/>
      <c r="D222" s="133"/>
      <c r="E222" s="133"/>
      <c r="F222" s="133"/>
    </row>
    <row r="223" spans="1:6" x14ac:dyDescent="0.25">
      <c r="A223" s="133"/>
      <c r="B223" s="133"/>
      <c r="C223" s="133"/>
      <c r="D223" s="133"/>
      <c r="E223" s="133"/>
      <c r="F223" s="133"/>
    </row>
    <row r="224" spans="1:6" x14ac:dyDescent="0.25">
      <c r="A224" s="133"/>
      <c r="B224" s="133"/>
      <c r="C224" s="133"/>
      <c r="D224" s="133"/>
      <c r="E224" s="133"/>
      <c r="F224" s="133"/>
    </row>
    <row r="225" spans="1:6" x14ac:dyDescent="0.25">
      <c r="A225" s="133"/>
      <c r="B225" s="133"/>
      <c r="C225" s="133"/>
      <c r="D225" s="133"/>
      <c r="E225" s="133"/>
      <c r="F225" s="133"/>
    </row>
    <row r="226" spans="1:6" x14ac:dyDescent="0.25">
      <c r="A226" s="133"/>
      <c r="B226" s="133"/>
      <c r="C226" s="133"/>
      <c r="D226" s="133"/>
      <c r="E226" s="133"/>
      <c r="F226" s="133"/>
    </row>
    <row r="227" spans="1:6" x14ac:dyDescent="0.25">
      <c r="A227" s="133"/>
      <c r="B227" s="133"/>
      <c r="C227" s="133"/>
      <c r="D227" s="133"/>
      <c r="E227" s="133"/>
      <c r="F227" s="133"/>
    </row>
    <row r="228" spans="1:6" x14ac:dyDescent="0.25">
      <c r="A228" s="133"/>
      <c r="B228" s="133"/>
      <c r="C228" s="133"/>
      <c r="D228" s="133"/>
      <c r="E228" s="133"/>
      <c r="F228" s="133"/>
    </row>
    <row r="229" spans="1:6" x14ac:dyDescent="0.25">
      <c r="A229" s="133"/>
      <c r="B229" s="133"/>
      <c r="C229" s="133"/>
      <c r="D229" s="133"/>
      <c r="E229" s="133"/>
      <c r="F229" s="133"/>
    </row>
    <row r="230" spans="1:6" x14ac:dyDescent="0.25">
      <c r="A230" s="133"/>
      <c r="B230" s="133"/>
      <c r="C230" s="133"/>
      <c r="D230" s="133"/>
      <c r="E230" s="133"/>
      <c r="F230" s="133"/>
    </row>
    <row r="231" spans="1:6" x14ac:dyDescent="0.25">
      <c r="A231" s="133"/>
      <c r="B231" s="133"/>
      <c r="C231" s="133"/>
      <c r="D231" s="133"/>
      <c r="E231" s="133"/>
      <c r="F231" s="133"/>
    </row>
    <row r="232" spans="1:6" x14ac:dyDescent="0.25">
      <c r="A232" s="133"/>
      <c r="B232" s="133"/>
      <c r="C232" s="133"/>
      <c r="D232" s="133"/>
      <c r="E232" s="133"/>
      <c r="F232" s="133"/>
    </row>
    <row r="233" spans="1:6" x14ac:dyDescent="0.25">
      <c r="A233" s="133"/>
      <c r="B233" s="133"/>
      <c r="C233" s="133"/>
      <c r="D233" s="133"/>
      <c r="E233" s="133"/>
      <c r="F233" s="133"/>
    </row>
    <row r="234" spans="1:6" x14ac:dyDescent="0.25">
      <c r="A234" s="133"/>
      <c r="B234" s="133"/>
      <c r="C234" s="133"/>
      <c r="D234" s="133"/>
      <c r="E234" s="133"/>
      <c r="F234" s="133"/>
    </row>
    <row r="235" spans="1:6" x14ac:dyDescent="0.25">
      <c r="A235" s="133"/>
      <c r="B235" s="133"/>
      <c r="C235" s="133"/>
      <c r="D235" s="133"/>
      <c r="E235" s="133"/>
      <c r="F235" s="133"/>
    </row>
    <row r="236" spans="1:6" x14ac:dyDescent="0.25">
      <c r="A236" s="133"/>
      <c r="B236" s="133"/>
      <c r="C236" s="133"/>
      <c r="D236" s="133"/>
      <c r="E236" s="133"/>
      <c r="F236" s="133"/>
    </row>
    <row r="237" spans="1:6" x14ac:dyDescent="0.25">
      <c r="A237" s="133"/>
      <c r="B237" s="133"/>
      <c r="C237" s="133"/>
      <c r="D237" s="133"/>
      <c r="E237" s="133"/>
      <c r="F237" s="133"/>
    </row>
    <row r="238" spans="1:6" x14ac:dyDescent="0.25">
      <c r="A238" s="133"/>
      <c r="B238" s="133"/>
      <c r="C238" s="133"/>
      <c r="D238" s="133"/>
      <c r="E238" s="133"/>
      <c r="F238" s="133"/>
    </row>
    <row r="239" spans="1:6" x14ac:dyDescent="0.25">
      <c r="A239" s="133"/>
      <c r="B239" s="133"/>
      <c r="C239" s="133"/>
      <c r="D239" s="133"/>
      <c r="E239" s="133"/>
      <c r="F239" s="133"/>
    </row>
    <row r="240" spans="1:6" x14ac:dyDescent="0.25">
      <c r="A240" s="133"/>
      <c r="B240" s="133"/>
      <c r="C240" s="133"/>
      <c r="D240" s="133"/>
      <c r="E240" s="133"/>
      <c r="F240" s="133"/>
    </row>
    <row r="241" spans="1:6" x14ac:dyDescent="0.25">
      <c r="A241" s="133"/>
      <c r="B241" s="133"/>
      <c r="C241" s="133"/>
      <c r="D241" s="133"/>
      <c r="E241" s="133"/>
      <c r="F241" s="133"/>
    </row>
    <row r="242" spans="1:6" x14ac:dyDescent="0.25">
      <c r="A242" s="133"/>
      <c r="B242" s="133"/>
      <c r="C242" s="133"/>
      <c r="D242" s="133"/>
      <c r="E242" s="133"/>
      <c r="F242" s="133"/>
    </row>
    <row r="243" spans="1:6" x14ac:dyDescent="0.25">
      <c r="A243" s="133"/>
      <c r="B243" s="133"/>
      <c r="C243" s="133"/>
      <c r="D243" s="133"/>
      <c r="E243" s="133"/>
      <c r="F243" s="133"/>
    </row>
    <row r="244" spans="1:6" x14ac:dyDescent="0.25">
      <c r="A244" s="133"/>
      <c r="B244" s="133"/>
      <c r="C244" s="133"/>
      <c r="D244" s="133"/>
      <c r="E244" s="133"/>
      <c r="F244" s="133"/>
    </row>
    <row r="245" spans="1:6" x14ac:dyDescent="0.25">
      <c r="A245" s="133"/>
      <c r="B245" s="133"/>
      <c r="C245" s="133"/>
      <c r="D245" s="133"/>
      <c r="E245" s="133"/>
      <c r="F245" s="133"/>
    </row>
    <row r="246" spans="1:6" x14ac:dyDescent="0.25">
      <c r="A246" s="133"/>
      <c r="B246" s="133"/>
      <c r="C246" s="133"/>
      <c r="D246" s="133"/>
      <c r="E246" s="133"/>
      <c r="F246" s="133"/>
    </row>
    <row r="247" spans="1:6" x14ac:dyDescent="0.25">
      <c r="A247" s="133"/>
      <c r="B247" s="133"/>
      <c r="C247" s="133"/>
      <c r="D247" s="133"/>
      <c r="E247" s="133"/>
      <c r="F247" s="133"/>
    </row>
    <row r="248" spans="1:6" x14ac:dyDescent="0.25">
      <c r="A248" s="133"/>
      <c r="B248" s="133"/>
      <c r="C248" s="133"/>
      <c r="D248" s="133"/>
      <c r="E248" s="133"/>
      <c r="F248" s="133"/>
    </row>
    <row r="249" spans="1:6" x14ac:dyDescent="0.25">
      <c r="A249" s="133"/>
      <c r="B249" s="133"/>
      <c r="C249" s="133"/>
      <c r="D249" s="133"/>
      <c r="E249" s="133"/>
      <c r="F249" s="133"/>
    </row>
    <row r="250" spans="1:6" x14ac:dyDescent="0.25">
      <c r="A250" s="133"/>
      <c r="B250" s="133"/>
      <c r="C250" s="133"/>
      <c r="D250" s="133"/>
      <c r="E250" s="133"/>
      <c r="F250" s="133"/>
    </row>
    <row r="251" spans="1:6" x14ac:dyDescent="0.25">
      <c r="A251" s="133"/>
      <c r="B251" s="133"/>
      <c r="C251" s="133"/>
      <c r="D251" s="133"/>
      <c r="E251" s="133"/>
      <c r="F251" s="133"/>
    </row>
    <row r="252" spans="1:6" x14ac:dyDescent="0.25">
      <c r="A252" s="133"/>
      <c r="B252" s="133"/>
      <c r="C252" s="133"/>
      <c r="D252" s="133"/>
      <c r="E252" s="133"/>
      <c r="F252" s="133"/>
    </row>
    <row r="253" spans="1:6" x14ac:dyDescent="0.25">
      <c r="A253" s="133"/>
      <c r="B253" s="133"/>
      <c r="C253" s="133"/>
      <c r="D253" s="133"/>
      <c r="E253" s="133"/>
      <c r="F253" s="133"/>
    </row>
    <row r="254" spans="1:6" x14ac:dyDescent="0.25">
      <c r="A254" s="133"/>
      <c r="B254" s="133"/>
      <c r="C254" s="133"/>
      <c r="D254" s="133"/>
      <c r="E254" s="133"/>
      <c r="F254" s="133"/>
    </row>
    <row r="255" spans="1:6" x14ac:dyDescent="0.25">
      <c r="A255" s="133"/>
      <c r="B255" s="133"/>
      <c r="C255" s="133"/>
      <c r="D255" s="133"/>
      <c r="E255" s="133"/>
      <c r="F255" s="133"/>
    </row>
    <row r="256" spans="1:6" x14ac:dyDescent="0.25">
      <c r="A256" s="133"/>
      <c r="B256" s="133"/>
      <c r="C256" s="133"/>
      <c r="D256" s="133"/>
      <c r="E256" s="133"/>
      <c r="F256" s="133"/>
    </row>
    <row r="257" spans="1:6" x14ac:dyDescent="0.25">
      <c r="A257" s="133"/>
      <c r="B257" s="133"/>
      <c r="C257" s="133"/>
      <c r="D257" s="133"/>
      <c r="E257" s="133"/>
      <c r="F257" s="133"/>
    </row>
    <row r="258" spans="1:6" x14ac:dyDescent="0.25">
      <c r="A258" s="133"/>
      <c r="B258" s="133"/>
      <c r="C258" s="133"/>
      <c r="D258" s="133"/>
      <c r="E258" s="133"/>
      <c r="F258" s="133"/>
    </row>
    <row r="259" spans="1:6" x14ac:dyDescent="0.25">
      <c r="A259" s="133"/>
      <c r="B259" s="133"/>
      <c r="C259" s="133"/>
      <c r="D259" s="133"/>
      <c r="E259" s="133"/>
      <c r="F259" s="133"/>
    </row>
    <row r="260" spans="1:6" x14ac:dyDescent="0.25">
      <c r="A260" s="133"/>
      <c r="B260" s="133"/>
      <c r="C260" s="133"/>
      <c r="D260" s="133"/>
      <c r="E260" s="133"/>
      <c r="F260" s="133"/>
    </row>
    <row r="261" spans="1:6" x14ac:dyDescent="0.25">
      <c r="A261" s="133"/>
      <c r="B261" s="133"/>
      <c r="C261" s="133"/>
      <c r="D261" s="133"/>
      <c r="E261" s="133"/>
      <c r="F261" s="133"/>
    </row>
    <row r="262" spans="1:6" x14ac:dyDescent="0.25">
      <c r="A262" s="133"/>
      <c r="B262" s="133"/>
      <c r="C262" s="133"/>
      <c r="D262" s="133"/>
      <c r="E262" s="133"/>
      <c r="F262" s="133"/>
    </row>
    <row r="263" spans="1:6" x14ac:dyDescent="0.25">
      <c r="A263" s="133"/>
      <c r="B263" s="133"/>
      <c r="C263" s="133"/>
      <c r="D263" s="133"/>
      <c r="E263" s="133"/>
      <c r="F263" s="133"/>
    </row>
    <row r="264" spans="1:6" x14ac:dyDescent="0.25">
      <c r="A264" s="133"/>
      <c r="B264" s="133"/>
      <c r="C264" s="133"/>
      <c r="D264" s="133"/>
      <c r="E264" s="133"/>
      <c r="F264" s="133"/>
    </row>
    <row r="265" spans="1:6" x14ac:dyDescent="0.25">
      <c r="A265" s="133"/>
      <c r="B265" s="133"/>
      <c r="C265" s="133"/>
      <c r="D265" s="133"/>
      <c r="E265" s="133"/>
      <c r="F265" s="133"/>
    </row>
    <row r="266" spans="1:6" x14ac:dyDescent="0.25">
      <c r="A266" s="133"/>
      <c r="B266" s="133"/>
      <c r="C266" s="133"/>
      <c r="D266" s="133"/>
      <c r="E266" s="133"/>
      <c r="F266" s="133"/>
    </row>
    <row r="267" spans="1:6" x14ac:dyDescent="0.25">
      <c r="A267" s="133"/>
      <c r="B267" s="133"/>
      <c r="C267" s="133"/>
      <c r="D267" s="133"/>
      <c r="E267" s="133"/>
      <c r="F267" s="133"/>
    </row>
    <row r="268" spans="1:6" x14ac:dyDescent="0.25">
      <c r="A268" s="133"/>
      <c r="B268" s="133"/>
      <c r="C268" s="133"/>
      <c r="D268" s="133"/>
      <c r="E268" s="133"/>
      <c r="F268" s="133"/>
    </row>
    <row r="269" spans="1:6" x14ac:dyDescent="0.25">
      <c r="A269" s="133"/>
      <c r="B269" s="133"/>
      <c r="C269" s="133"/>
      <c r="D269" s="133"/>
      <c r="E269" s="133"/>
      <c r="F269" s="133"/>
    </row>
    <row r="270" spans="1:6" x14ac:dyDescent="0.25">
      <c r="A270" s="133"/>
      <c r="B270" s="133"/>
      <c r="C270" s="133"/>
      <c r="D270" s="133"/>
      <c r="E270" s="133"/>
      <c r="F270" s="133"/>
    </row>
    <row r="271" spans="1:6" x14ac:dyDescent="0.25">
      <c r="A271" s="133"/>
      <c r="B271" s="133"/>
      <c r="C271" s="133"/>
      <c r="D271" s="133"/>
      <c r="E271" s="133"/>
      <c r="F271" s="133"/>
    </row>
    <row r="272" spans="1:6" x14ac:dyDescent="0.25">
      <c r="A272" s="133"/>
      <c r="B272" s="133"/>
      <c r="C272" s="133"/>
      <c r="D272" s="133"/>
      <c r="E272" s="133"/>
      <c r="F272" s="133"/>
    </row>
    <row r="273" spans="1:6" x14ac:dyDescent="0.25">
      <c r="A273" s="133"/>
      <c r="B273" s="133"/>
      <c r="C273" s="133"/>
      <c r="D273" s="133"/>
      <c r="E273" s="133"/>
      <c r="F273" s="133"/>
    </row>
    <row r="274" spans="1:6" x14ac:dyDescent="0.25">
      <c r="A274" s="133"/>
      <c r="B274" s="133"/>
      <c r="C274" s="133"/>
      <c r="D274" s="133"/>
      <c r="E274" s="133"/>
      <c r="F274" s="133"/>
    </row>
    <row r="275" spans="1:6" x14ac:dyDescent="0.25">
      <c r="A275" s="133"/>
      <c r="B275" s="133"/>
      <c r="C275" s="133"/>
      <c r="D275" s="133"/>
      <c r="E275" s="133"/>
      <c r="F275" s="133"/>
    </row>
    <row r="276" spans="1:6" x14ac:dyDescent="0.25">
      <c r="A276" s="133"/>
      <c r="B276" s="133"/>
      <c r="C276" s="133"/>
      <c r="D276" s="133"/>
      <c r="E276" s="133"/>
      <c r="F276" s="133"/>
    </row>
    <row r="277" spans="1:6" x14ac:dyDescent="0.25">
      <c r="A277" s="133"/>
      <c r="B277" s="133"/>
      <c r="C277" s="133"/>
      <c r="D277" s="133"/>
      <c r="E277" s="133"/>
      <c r="F277" s="133"/>
    </row>
    <row r="278" spans="1:6" x14ac:dyDescent="0.25">
      <c r="A278" s="133"/>
      <c r="B278" s="133"/>
      <c r="C278" s="133"/>
      <c r="D278" s="133"/>
      <c r="E278" s="133"/>
      <c r="F278" s="133"/>
    </row>
    <row r="279" spans="1:6" x14ac:dyDescent="0.25">
      <c r="A279" s="133"/>
      <c r="B279" s="133"/>
      <c r="C279" s="133"/>
      <c r="D279" s="133"/>
      <c r="E279" s="133"/>
      <c r="F279" s="133"/>
    </row>
    <row r="280" spans="1:6" x14ac:dyDescent="0.25">
      <c r="A280" s="133"/>
      <c r="B280" s="133"/>
      <c r="C280" s="133"/>
      <c r="D280" s="133"/>
      <c r="E280" s="133"/>
      <c r="F280" s="133"/>
    </row>
    <row r="281" spans="1:6" x14ac:dyDescent="0.25">
      <c r="A281" s="133"/>
      <c r="B281" s="133"/>
      <c r="C281" s="133"/>
      <c r="D281" s="133"/>
      <c r="E281" s="133"/>
      <c r="F281" s="133"/>
    </row>
    <row r="282" spans="1:6" x14ac:dyDescent="0.25">
      <c r="A282" s="133"/>
      <c r="B282" s="133"/>
      <c r="C282" s="133"/>
      <c r="D282" s="133"/>
      <c r="E282" s="133"/>
      <c r="F282" s="133"/>
    </row>
    <row r="283" spans="1:6" x14ac:dyDescent="0.25">
      <c r="A283" s="133"/>
      <c r="B283" s="133"/>
      <c r="C283" s="133"/>
      <c r="D283" s="133"/>
      <c r="E283" s="133"/>
      <c r="F283" s="133"/>
    </row>
    <row r="284" spans="1:6" x14ac:dyDescent="0.25">
      <c r="A284" s="133"/>
      <c r="B284" s="133"/>
      <c r="C284" s="133"/>
      <c r="D284" s="133"/>
      <c r="E284" s="133"/>
      <c r="F284" s="133"/>
    </row>
    <row r="285" spans="1:6" x14ac:dyDescent="0.25">
      <c r="A285" s="133"/>
      <c r="B285" s="133"/>
      <c r="C285" s="133"/>
      <c r="D285" s="133"/>
      <c r="E285" s="133"/>
      <c r="F285" s="133"/>
    </row>
    <row r="286" spans="1:6" x14ac:dyDescent="0.25">
      <c r="A286" s="133"/>
      <c r="B286" s="133"/>
      <c r="C286" s="133"/>
      <c r="D286" s="133"/>
      <c r="E286" s="133"/>
      <c r="F286" s="133"/>
    </row>
    <row r="287" spans="1:6" x14ac:dyDescent="0.25">
      <c r="A287" s="133"/>
      <c r="B287" s="133"/>
      <c r="C287" s="133"/>
      <c r="D287" s="133"/>
      <c r="E287" s="133"/>
      <c r="F287" s="133"/>
    </row>
    <row r="288" spans="1:6" x14ac:dyDescent="0.25">
      <c r="A288" s="133"/>
      <c r="B288" s="133"/>
      <c r="C288" s="133"/>
      <c r="D288" s="133"/>
      <c r="E288" s="133"/>
      <c r="F288" s="133"/>
    </row>
    <row r="289" spans="1:6" x14ac:dyDescent="0.25">
      <c r="A289" s="133"/>
      <c r="B289" s="133"/>
      <c r="C289" s="133"/>
      <c r="D289" s="133"/>
      <c r="E289" s="133"/>
      <c r="F289" s="133"/>
    </row>
  </sheetData>
  <mergeCells count="4">
    <mergeCell ref="Q4:R4"/>
    <mergeCell ref="Q21:R21"/>
    <mergeCell ref="Q38:R38"/>
    <mergeCell ref="Q54:R54"/>
  </mergeCells>
  <pageMargins left="0.39370078740157483" right="0.39370078740157483" top="0.39370078740157483" bottom="0.39370078740157483" header="0.51181102362204722" footer="0.51181102362204722"/>
  <pageSetup paperSize="9" scale="80"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B3:C5"/>
  <sheetViews>
    <sheetView workbookViewId="0">
      <selection activeCell="C6" sqref="C6"/>
    </sheetView>
  </sheetViews>
  <sheetFormatPr defaultColWidth="9.109375" defaultRowHeight="13.2" x14ac:dyDescent="0.25"/>
  <cols>
    <col min="1" max="1" width="9.109375" style="70"/>
    <col min="2" max="2" width="10.33203125" style="70" customWidth="1"/>
    <col min="3" max="16384" width="9.109375" style="70"/>
  </cols>
  <sheetData>
    <row r="3" spans="2:3" x14ac:dyDescent="0.25">
      <c r="B3" s="71" t="s">
        <v>82</v>
      </c>
      <c r="C3" s="72">
        <v>26</v>
      </c>
    </row>
    <row r="5" spans="2:3" x14ac:dyDescent="0.25">
      <c r="B5" s="73" t="s">
        <v>83</v>
      </c>
      <c r="C5" s="72">
        <v>26</v>
      </c>
    </row>
  </sheetData>
  <dataValidations count="1">
    <dataValidation type="whole" allowBlank="1" showInputMessage="1" showErrorMessage="1" sqref="C5">
      <formula1>1</formula1>
      <formula2>C3</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ave_Data">
                <anchor moveWithCells="1" sizeWithCells="1">
                  <from>
                    <xdr:col>1</xdr:col>
                    <xdr:colOff>365760</xdr:colOff>
                    <xdr:row>6</xdr:row>
                    <xdr:rowOff>114300</xdr:rowOff>
                  </from>
                  <to>
                    <xdr:col>3</xdr:col>
                    <xdr:colOff>22860</xdr:colOff>
                    <xdr:row>8</xdr:row>
                    <xdr:rowOff>144780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GK66"/>
  <sheetViews>
    <sheetView showGridLines="0" tabSelected="1" zoomScaleNormal="100" workbookViewId="0">
      <pane xSplit="3" ySplit="3" topLeftCell="D4" activePane="bottomRight" state="frozen"/>
      <selection pane="topRight" activeCell="C1" sqref="C1"/>
      <selection pane="bottomLeft" activeCell="A4" sqref="A4"/>
      <selection pane="bottomRight" activeCell="D4" sqref="D4"/>
    </sheetView>
  </sheetViews>
  <sheetFormatPr defaultColWidth="9.109375" defaultRowHeight="15" x14ac:dyDescent="0.25"/>
  <cols>
    <col min="1" max="1" width="0.5546875" style="23" customWidth="1"/>
    <col min="2" max="2" width="4.109375" style="26" bestFit="1" customWidth="1"/>
    <col min="3" max="3" width="1.33203125" style="23" customWidth="1"/>
    <col min="4" max="4" width="19.6640625" style="23" bestFit="1" customWidth="1"/>
    <col min="5" max="5" width="2" style="23" hidden="1" customWidth="1"/>
    <col min="6" max="6" width="19.6640625" style="23" bestFit="1" customWidth="1"/>
    <col min="7" max="7" width="3" style="28" customWidth="1"/>
    <col min="8" max="8" width="1.5546875" style="28" hidden="1" customWidth="1"/>
    <col min="9" max="9" width="3" style="28" customWidth="1"/>
    <col min="10" max="10" width="1.33203125" style="23" customWidth="1"/>
    <col min="11" max="11" width="19.6640625" style="23" bestFit="1" customWidth="1"/>
    <col min="12" max="12" width="2" style="23" hidden="1" customWidth="1"/>
    <col min="13" max="13" width="19.6640625" style="23" bestFit="1" customWidth="1"/>
    <col min="14" max="14" width="3" style="23" customWidth="1"/>
    <col min="15" max="15" width="1.5546875" style="23" hidden="1" customWidth="1"/>
    <col min="16" max="16" width="3" style="23" customWidth="1"/>
    <col min="17" max="17" width="1.33203125" style="23" customWidth="1"/>
    <col min="18" max="18" width="19.6640625" style="23" bestFit="1" customWidth="1"/>
    <col min="19" max="19" width="2" style="23" hidden="1" customWidth="1"/>
    <col min="20" max="20" width="19.6640625" style="23" bestFit="1" customWidth="1"/>
    <col min="21" max="21" width="3" style="23" customWidth="1"/>
    <col min="22" max="22" width="3" style="23" hidden="1" customWidth="1"/>
    <col min="23" max="23" width="3" style="23" customWidth="1"/>
    <col min="24" max="24" width="1.33203125" style="23" customWidth="1"/>
    <col min="25" max="25" width="19.6640625" style="23" bestFit="1" customWidth="1"/>
    <col min="26" max="26" width="2" style="23" hidden="1" customWidth="1"/>
    <col min="27" max="27" width="19.6640625" style="23" bestFit="1" customWidth="1"/>
    <col min="28" max="28" width="3" style="23" customWidth="1"/>
    <col min="29" max="29" width="3" style="23" hidden="1" customWidth="1"/>
    <col min="30" max="30" width="3" style="23" customWidth="1"/>
    <col min="31" max="31" width="1.33203125" style="23" customWidth="1"/>
    <col min="32" max="32" width="19.6640625" style="23" bestFit="1" customWidth="1"/>
    <col min="33" max="33" width="2" style="23" hidden="1" customWidth="1"/>
    <col min="34" max="34" width="19.6640625" style="23" bestFit="1" customWidth="1"/>
    <col min="35" max="35" width="3" style="23" customWidth="1"/>
    <col min="36" max="36" width="3" style="23" hidden="1" customWidth="1"/>
    <col min="37" max="37" width="3" style="23" customWidth="1"/>
    <col min="38" max="38" width="1.33203125" style="23" customWidth="1"/>
    <col min="39" max="39" width="19.6640625" style="23" bestFit="1" customWidth="1"/>
    <col min="40" max="40" width="2" style="23" hidden="1" customWidth="1"/>
    <col min="41" max="41" width="19.6640625" style="23" bestFit="1" customWidth="1"/>
    <col min="42" max="42" width="3" style="23" customWidth="1"/>
    <col min="43" max="43" width="3" style="23" hidden="1" customWidth="1"/>
    <col min="44" max="44" width="3" style="23" customWidth="1"/>
    <col min="45" max="45" width="1.33203125" style="23" customWidth="1"/>
    <col min="46" max="46" width="19.6640625" style="23" bestFit="1" customWidth="1"/>
    <col min="47" max="47" width="2" style="23" hidden="1" customWidth="1"/>
    <col min="48" max="48" width="19.6640625" style="23" bestFit="1" customWidth="1"/>
    <col min="49" max="49" width="3" style="23" customWidth="1"/>
    <col min="50" max="50" width="3" style="23" hidden="1" customWidth="1"/>
    <col min="51" max="51" width="3" style="23" customWidth="1"/>
    <col min="52" max="52" width="1.33203125" style="23" customWidth="1"/>
    <col min="53" max="53" width="19.6640625" style="23" customWidth="1"/>
    <col min="54" max="54" width="2" style="23" hidden="1" customWidth="1"/>
    <col min="55" max="55" width="19.6640625" style="23" customWidth="1"/>
    <col min="56" max="56" width="3" style="23" customWidth="1"/>
    <col min="57" max="57" width="3" style="23" hidden="1" customWidth="1"/>
    <col min="58" max="58" width="3" style="23" customWidth="1"/>
    <col min="59" max="59" width="1.33203125" style="23" customWidth="1"/>
    <col min="60" max="60" width="19.6640625" style="23" customWidth="1"/>
    <col min="61" max="61" width="2" style="23" hidden="1" customWidth="1"/>
    <col min="62" max="62" width="19.6640625" style="23" customWidth="1"/>
    <col min="63" max="63" width="3" style="23" customWidth="1"/>
    <col min="64" max="64" width="3" style="23" hidden="1" customWidth="1"/>
    <col min="65" max="65" width="3" style="23" customWidth="1"/>
    <col min="66" max="66" width="1.33203125" style="23" customWidth="1"/>
    <col min="67" max="67" width="19.6640625" style="23" customWidth="1"/>
    <col min="68" max="68" width="3" style="23" hidden="1" customWidth="1"/>
    <col min="69" max="69" width="19.6640625" style="23" customWidth="1"/>
    <col min="70" max="70" width="3" style="23" customWidth="1"/>
    <col min="71" max="71" width="3" style="23" hidden="1" customWidth="1"/>
    <col min="72" max="72" width="3" style="23" customWidth="1"/>
    <col min="73" max="73" width="1.33203125" style="23" customWidth="1"/>
    <col min="74" max="74" width="19.6640625" style="23" customWidth="1"/>
    <col min="75" max="75" width="3" style="23" hidden="1" customWidth="1"/>
    <col min="76" max="76" width="19.6640625" style="23" customWidth="1"/>
    <col min="77" max="77" width="3" style="23" customWidth="1"/>
    <col min="78" max="78" width="3" style="23" hidden="1" customWidth="1"/>
    <col min="79" max="79" width="3" style="23" customWidth="1"/>
    <col min="80" max="80" width="1.33203125" style="23" customWidth="1"/>
    <col min="81" max="81" width="19.6640625" style="23" customWidth="1"/>
    <col min="82" max="82" width="3" style="23" hidden="1" customWidth="1"/>
    <col min="83" max="83" width="19.6640625" style="23" customWidth="1"/>
    <col min="84" max="84" width="3" style="23" customWidth="1"/>
    <col min="85" max="85" width="3" style="23" hidden="1" customWidth="1"/>
    <col min="86" max="86" width="3" style="23" customWidth="1"/>
    <col min="87" max="87" width="1.33203125" style="23" customWidth="1"/>
    <col min="88" max="88" width="19.6640625" style="23" customWidth="1"/>
    <col min="89" max="89" width="3" style="23" hidden="1" customWidth="1"/>
    <col min="90" max="90" width="19.6640625" style="23" customWidth="1"/>
    <col min="91" max="91" width="3" style="23" customWidth="1"/>
    <col min="92" max="92" width="3" style="23" hidden="1" customWidth="1"/>
    <col min="93" max="93" width="3" style="23" customWidth="1"/>
    <col min="94" max="94" width="1.33203125" style="23" customWidth="1"/>
    <col min="95" max="95" width="19.6640625" style="23" customWidth="1"/>
    <col min="96" max="96" width="3" style="23" hidden="1" customWidth="1"/>
    <col min="97" max="97" width="19.6640625" style="23" customWidth="1"/>
    <col min="98" max="98" width="3" style="23" customWidth="1"/>
    <col min="99" max="99" width="3" style="23" hidden="1" customWidth="1"/>
    <col min="100" max="100" width="3" style="23" customWidth="1"/>
    <col min="101" max="101" width="1.33203125" style="23" customWidth="1"/>
    <col min="102" max="102" width="19.6640625" style="23" customWidth="1"/>
    <col min="103" max="103" width="3" style="23" hidden="1" customWidth="1"/>
    <col min="104" max="104" width="19.6640625" style="23" customWidth="1"/>
    <col min="105" max="105" width="3" style="23" customWidth="1"/>
    <col min="106" max="106" width="3" style="23" hidden="1" customWidth="1"/>
    <col min="107" max="107" width="3" style="23" customWidth="1"/>
    <col min="108" max="108" width="1.33203125" style="23" customWidth="1"/>
    <col min="109" max="109" width="19.6640625" style="23" customWidth="1"/>
    <col min="110" max="110" width="3" style="23" hidden="1" customWidth="1"/>
    <col min="111" max="111" width="19.6640625" style="23" customWidth="1"/>
    <col min="112" max="112" width="3" style="23" customWidth="1"/>
    <col min="113" max="113" width="3" style="23" hidden="1" customWidth="1"/>
    <col min="114" max="114" width="3" style="23" customWidth="1"/>
    <col min="115" max="115" width="1.33203125" style="23" customWidth="1"/>
    <col min="116" max="116" width="19.6640625" style="23" customWidth="1"/>
    <col min="117" max="117" width="3" style="23" hidden="1" customWidth="1"/>
    <col min="118" max="118" width="19.6640625" style="23" customWidth="1"/>
    <col min="119" max="119" width="3" style="23" customWidth="1"/>
    <col min="120" max="120" width="3" style="23" hidden="1" customWidth="1"/>
    <col min="121" max="121" width="3" style="23" customWidth="1"/>
    <col min="122" max="122" width="1.33203125" style="23" customWidth="1"/>
    <col min="123" max="123" width="19.6640625" style="23" customWidth="1"/>
    <col min="124" max="124" width="3" style="23" hidden="1" customWidth="1"/>
    <col min="125" max="125" width="19.6640625" style="23" customWidth="1"/>
    <col min="126" max="126" width="3" style="23" customWidth="1"/>
    <col min="127" max="127" width="3" style="23" hidden="1" customWidth="1"/>
    <col min="128" max="128" width="3" style="23" customWidth="1"/>
    <col min="129" max="129" width="1.33203125" style="23" customWidth="1"/>
    <col min="130" max="130" width="19.6640625" style="23" customWidth="1"/>
    <col min="131" max="131" width="3" style="23" hidden="1" customWidth="1"/>
    <col min="132" max="132" width="19.6640625" style="23" customWidth="1"/>
    <col min="133" max="133" width="3" style="23" customWidth="1"/>
    <col min="134" max="134" width="3" style="23" hidden="1" customWidth="1"/>
    <col min="135" max="135" width="3" style="23" customWidth="1"/>
    <col min="136" max="136" width="1.33203125" style="23" customWidth="1"/>
    <col min="137" max="137" width="19.6640625" style="23" customWidth="1"/>
    <col min="138" max="138" width="3" style="23" hidden="1" customWidth="1"/>
    <col min="139" max="139" width="19.6640625" style="23" customWidth="1"/>
    <col min="140" max="140" width="3" style="23" customWidth="1"/>
    <col min="141" max="141" width="3" style="23" hidden="1" customWidth="1"/>
    <col min="142" max="142" width="3" style="23" customWidth="1"/>
    <col min="143" max="143" width="1.33203125" style="23" customWidth="1"/>
    <col min="144" max="144" width="19.6640625" style="23" customWidth="1"/>
    <col min="145" max="145" width="3" style="23" hidden="1" customWidth="1"/>
    <col min="146" max="146" width="19.6640625" style="23" customWidth="1"/>
    <col min="147" max="147" width="3" style="23" customWidth="1"/>
    <col min="148" max="148" width="3" style="23" hidden="1" customWidth="1"/>
    <col min="149" max="149" width="3" style="23" customWidth="1"/>
    <col min="150" max="150" width="1.33203125" style="23" customWidth="1"/>
    <col min="151" max="151" width="19.6640625" style="23" customWidth="1"/>
    <col min="152" max="152" width="3" style="23" hidden="1" customWidth="1"/>
    <col min="153" max="153" width="19.6640625" style="23" customWidth="1"/>
    <col min="154" max="154" width="3" style="23" customWidth="1"/>
    <col min="155" max="155" width="3" style="23" hidden="1" customWidth="1"/>
    <col min="156" max="156" width="3" style="23" customWidth="1"/>
    <col min="157" max="157" width="1.33203125" style="23" customWidth="1"/>
    <col min="158" max="158" width="19.6640625" style="23" customWidth="1"/>
    <col min="159" max="159" width="3" style="23" hidden="1" customWidth="1"/>
    <col min="160" max="160" width="19.6640625" style="23" customWidth="1"/>
    <col min="161" max="161" width="3" style="23" customWidth="1"/>
    <col min="162" max="162" width="3" style="23" hidden="1" customWidth="1"/>
    <col min="163" max="163" width="3" style="23" customWidth="1"/>
    <col min="164" max="164" width="1.33203125" style="23" customWidth="1"/>
    <col min="165" max="165" width="19.6640625" style="23" customWidth="1"/>
    <col min="166" max="166" width="3" style="23" hidden="1" customWidth="1"/>
    <col min="167" max="167" width="19.6640625" style="23" customWidth="1"/>
    <col min="168" max="168" width="3" style="23" customWidth="1"/>
    <col min="169" max="169" width="3" style="23" hidden="1" customWidth="1"/>
    <col min="170" max="170" width="3" style="23" customWidth="1"/>
    <col min="171" max="171" width="1.33203125" style="23" customWidth="1"/>
    <col min="172" max="172" width="19.6640625" style="23" customWidth="1"/>
    <col min="173" max="173" width="3" style="23" hidden="1" customWidth="1"/>
    <col min="174" max="174" width="19.6640625" style="23" customWidth="1"/>
    <col min="175" max="175" width="3" style="23" customWidth="1"/>
    <col min="176" max="176" width="3" style="23" hidden="1" customWidth="1"/>
    <col min="177" max="177" width="3" style="23" customWidth="1"/>
    <col min="178" max="178" width="1.33203125" style="23" customWidth="1"/>
    <col min="179" max="179" width="19.6640625" style="23" customWidth="1"/>
    <col min="180" max="180" width="3" style="23" hidden="1" customWidth="1"/>
    <col min="181" max="181" width="19.6640625" style="23" customWidth="1"/>
    <col min="182" max="182" width="3" style="23" customWidth="1"/>
    <col min="183" max="183" width="3" style="23" hidden="1" customWidth="1"/>
    <col min="184" max="250" width="3" style="23" customWidth="1"/>
    <col min="251" max="16384" width="9.109375" style="23"/>
  </cols>
  <sheetData>
    <row r="1" spans="2:184" ht="21.75" customHeight="1" thickBot="1" x14ac:dyDescent="0.3">
      <c r="D1" s="69" t="s">
        <v>72</v>
      </c>
      <c r="E1" s="23">
        <v>1</v>
      </c>
      <c r="L1" s="23">
        <f>E1+1</f>
        <v>2</v>
      </c>
      <c r="S1" s="23">
        <f>L1+1</f>
        <v>3</v>
      </c>
      <c r="Z1" s="23">
        <f>S1+1</f>
        <v>4</v>
      </c>
      <c r="AF1" s="27"/>
      <c r="AG1" s="23">
        <f>Z1+1</f>
        <v>5</v>
      </c>
      <c r="AN1" s="23">
        <f>AG1+1</f>
        <v>6</v>
      </c>
      <c r="AU1" s="23">
        <f>AN1+1</f>
        <v>7</v>
      </c>
      <c r="BB1" s="23">
        <f>AU1+1</f>
        <v>8</v>
      </c>
      <c r="BH1" s="27"/>
      <c r="BI1" s="23">
        <f>BB1+1</f>
        <v>9</v>
      </c>
      <c r="BP1" s="23">
        <f>BI1+1</f>
        <v>10</v>
      </c>
      <c r="BW1" s="23">
        <f>BP1+1</f>
        <v>11</v>
      </c>
      <c r="CD1" s="23">
        <f>BW1+1</f>
        <v>12</v>
      </c>
      <c r="CJ1" s="27"/>
      <c r="CK1" s="23">
        <f>CD1+1</f>
        <v>13</v>
      </c>
      <c r="CQ1" s="27"/>
      <c r="CR1" s="23">
        <f>CK1+1</f>
        <v>14</v>
      </c>
      <c r="CY1" s="23">
        <f>CR1+1</f>
        <v>15</v>
      </c>
      <c r="DF1" s="23">
        <f>CY1+1</f>
        <v>16</v>
      </c>
      <c r="DM1" s="23">
        <f>DF1+1</f>
        <v>17</v>
      </c>
      <c r="DS1" s="27"/>
      <c r="DT1" s="23">
        <f>DM1+1</f>
        <v>18</v>
      </c>
      <c r="EA1" s="23">
        <f>DT1+1</f>
        <v>19</v>
      </c>
      <c r="EH1" s="23">
        <f>EA1+1</f>
        <v>20</v>
      </c>
      <c r="EO1" s="23">
        <f>EH1+1</f>
        <v>21</v>
      </c>
      <c r="EU1" s="27"/>
      <c r="EV1" s="23">
        <f>EO1+1</f>
        <v>22</v>
      </c>
      <c r="FC1" s="23">
        <f>EV1+1</f>
        <v>23</v>
      </c>
      <c r="FJ1" s="23">
        <f>FC1+1</f>
        <v>24</v>
      </c>
      <c r="FQ1" s="23">
        <f>FJ1+1</f>
        <v>25</v>
      </c>
      <c r="FW1" s="27"/>
      <c r="FX1" s="23">
        <f>FQ1+1</f>
        <v>26</v>
      </c>
    </row>
    <row r="2" spans="2:184" ht="15.6" thickBot="1" x14ac:dyDescent="0.3">
      <c r="D2" s="272">
        <v>42615</v>
      </c>
      <c r="E2" s="273"/>
      <c r="F2" s="273"/>
      <c r="G2" s="273"/>
      <c r="H2" s="273"/>
      <c r="I2" s="274"/>
      <c r="K2" s="272">
        <v>42622</v>
      </c>
      <c r="L2" s="273"/>
      <c r="M2" s="273"/>
      <c r="N2" s="273"/>
      <c r="O2" s="273"/>
      <c r="P2" s="274"/>
      <c r="R2" s="272">
        <v>42629</v>
      </c>
      <c r="S2" s="273"/>
      <c r="T2" s="273"/>
      <c r="U2" s="273"/>
      <c r="V2" s="273"/>
      <c r="W2" s="274"/>
      <c r="Y2" s="272">
        <v>42636</v>
      </c>
      <c r="Z2" s="273"/>
      <c r="AA2" s="273"/>
      <c r="AB2" s="273"/>
      <c r="AC2" s="273"/>
      <c r="AD2" s="274"/>
      <c r="AF2" s="272">
        <v>42643</v>
      </c>
      <c r="AG2" s="273"/>
      <c r="AH2" s="273"/>
      <c r="AI2" s="273"/>
      <c r="AJ2" s="273"/>
      <c r="AK2" s="274"/>
      <c r="AM2" s="272">
        <v>42664</v>
      </c>
      <c r="AN2" s="273"/>
      <c r="AO2" s="273"/>
      <c r="AP2" s="273"/>
      <c r="AQ2" s="273"/>
      <c r="AR2" s="274"/>
      <c r="AT2" s="272">
        <v>42671</v>
      </c>
      <c r="AU2" s="273"/>
      <c r="AV2" s="273"/>
      <c r="AW2" s="273"/>
      <c r="AX2" s="273"/>
      <c r="AY2" s="274"/>
      <c r="BA2" s="272">
        <v>42678</v>
      </c>
      <c r="BB2" s="273"/>
      <c r="BC2" s="273"/>
      <c r="BD2" s="273"/>
      <c r="BE2" s="273"/>
      <c r="BF2" s="274"/>
      <c r="BH2" s="272">
        <v>42699</v>
      </c>
      <c r="BI2" s="273"/>
      <c r="BJ2" s="273"/>
      <c r="BK2" s="273"/>
      <c r="BL2" s="273"/>
      <c r="BM2" s="274"/>
      <c r="BO2" s="272">
        <v>42706</v>
      </c>
      <c r="BP2" s="273"/>
      <c r="BQ2" s="273"/>
      <c r="BR2" s="273"/>
      <c r="BS2" s="273"/>
      <c r="BT2" s="274"/>
      <c r="BV2" s="272">
        <v>42713</v>
      </c>
      <c r="BW2" s="273"/>
      <c r="BX2" s="273"/>
      <c r="BY2" s="273"/>
      <c r="BZ2" s="273"/>
      <c r="CA2" s="274"/>
      <c r="CC2" s="272">
        <v>42720</v>
      </c>
      <c r="CD2" s="273"/>
      <c r="CE2" s="273"/>
      <c r="CF2" s="273"/>
      <c r="CG2" s="273"/>
      <c r="CH2" s="274"/>
      <c r="CJ2" s="272">
        <v>42727</v>
      </c>
      <c r="CK2" s="273"/>
      <c r="CL2" s="273"/>
      <c r="CM2" s="273"/>
      <c r="CN2" s="273"/>
      <c r="CO2" s="274"/>
      <c r="CQ2" s="272">
        <v>42748</v>
      </c>
      <c r="CR2" s="273"/>
      <c r="CS2" s="273"/>
      <c r="CT2" s="273"/>
      <c r="CU2" s="273"/>
      <c r="CV2" s="274"/>
      <c r="CX2" s="272">
        <v>42755</v>
      </c>
      <c r="CY2" s="273"/>
      <c r="CZ2" s="273"/>
      <c r="DA2" s="273"/>
      <c r="DB2" s="273"/>
      <c r="DC2" s="274"/>
      <c r="DE2" s="272">
        <v>42762</v>
      </c>
      <c r="DF2" s="273"/>
      <c r="DG2" s="273"/>
      <c r="DH2" s="273"/>
      <c r="DI2" s="273"/>
      <c r="DJ2" s="274"/>
      <c r="DL2" s="272">
        <v>42769</v>
      </c>
      <c r="DM2" s="273"/>
      <c r="DN2" s="273"/>
      <c r="DO2" s="273"/>
      <c r="DP2" s="273"/>
      <c r="DQ2" s="274"/>
      <c r="DS2" s="272">
        <v>42790</v>
      </c>
      <c r="DT2" s="273"/>
      <c r="DU2" s="273"/>
      <c r="DV2" s="273"/>
      <c r="DW2" s="273"/>
      <c r="DX2" s="274"/>
      <c r="DZ2" s="272">
        <v>42797</v>
      </c>
      <c r="EA2" s="273"/>
      <c r="EB2" s="273"/>
      <c r="EC2" s="273"/>
      <c r="ED2" s="273"/>
      <c r="EE2" s="274"/>
      <c r="EG2" s="272">
        <v>42804</v>
      </c>
      <c r="EH2" s="273"/>
      <c r="EI2" s="273"/>
      <c r="EJ2" s="273"/>
      <c r="EK2" s="273"/>
      <c r="EL2" s="274"/>
      <c r="EN2" s="272">
        <v>42811</v>
      </c>
      <c r="EO2" s="273"/>
      <c r="EP2" s="273"/>
      <c r="EQ2" s="273"/>
      <c r="ER2" s="273"/>
      <c r="ES2" s="274"/>
      <c r="EU2" s="272">
        <v>42818</v>
      </c>
      <c r="EV2" s="273"/>
      <c r="EW2" s="273"/>
      <c r="EX2" s="273"/>
      <c r="EY2" s="273"/>
      <c r="EZ2" s="274"/>
      <c r="FB2" s="272">
        <v>42825</v>
      </c>
      <c r="FC2" s="273"/>
      <c r="FD2" s="273"/>
      <c r="FE2" s="273"/>
      <c r="FF2" s="273"/>
      <c r="FG2" s="274"/>
      <c r="FI2" s="272">
        <v>42832</v>
      </c>
      <c r="FJ2" s="273"/>
      <c r="FK2" s="273"/>
      <c r="FL2" s="273"/>
      <c r="FM2" s="273"/>
      <c r="FN2" s="274"/>
      <c r="FP2" s="272">
        <v>42839</v>
      </c>
      <c r="FQ2" s="273"/>
      <c r="FR2" s="273"/>
      <c r="FS2" s="273"/>
      <c r="FT2" s="273"/>
      <c r="FU2" s="274"/>
      <c r="FW2" s="272">
        <v>42846</v>
      </c>
      <c r="FX2" s="273"/>
      <c r="FY2" s="273"/>
      <c r="FZ2" s="273"/>
      <c r="GA2" s="273"/>
      <c r="GB2" s="274"/>
    </row>
    <row r="3" spans="2:184" ht="5.25" customHeight="1" thickBot="1" x14ac:dyDescent="0.3">
      <c r="D3" s="29"/>
      <c r="E3" s="30"/>
      <c r="F3" s="30"/>
      <c r="G3" s="31"/>
      <c r="H3" s="31"/>
      <c r="I3" s="31"/>
      <c r="K3" s="29"/>
      <c r="L3" s="30"/>
      <c r="M3" s="30"/>
      <c r="N3" s="31"/>
      <c r="O3" s="31"/>
      <c r="P3" s="31"/>
      <c r="R3" s="29"/>
      <c r="S3" s="30"/>
      <c r="T3" s="30"/>
      <c r="U3" s="31"/>
      <c r="V3" s="31"/>
      <c r="W3" s="31"/>
      <c r="Y3" s="29"/>
      <c r="Z3" s="30"/>
      <c r="AA3" s="30"/>
      <c r="AB3" s="31"/>
      <c r="AC3" s="31"/>
      <c r="AD3" s="31"/>
      <c r="AF3" s="29"/>
      <c r="AG3" s="30"/>
      <c r="AH3" s="30"/>
      <c r="AI3" s="31"/>
      <c r="AJ3" s="31"/>
      <c r="AK3" s="31"/>
      <c r="AM3" s="29"/>
      <c r="AN3" s="30"/>
      <c r="AO3" s="30"/>
      <c r="AP3" s="31"/>
      <c r="AQ3" s="31"/>
      <c r="AR3" s="31"/>
      <c r="AT3" s="29"/>
      <c r="AU3" s="30"/>
      <c r="AV3" s="30"/>
      <c r="AW3" s="31"/>
      <c r="AX3" s="31"/>
      <c r="AY3" s="31"/>
      <c r="BA3" s="29"/>
      <c r="BB3" s="30"/>
      <c r="BC3" s="30"/>
      <c r="BD3" s="31"/>
      <c r="BE3" s="31"/>
      <c r="BF3" s="31"/>
      <c r="BH3" s="29"/>
      <c r="BI3" s="30"/>
      <c r="BJ3" s="30"/>
      <c r="BK3" s="31"/>
      <c r="BL3" s="31"/>
      <c r="BM3" s="31"/>
      <c r="BO3" s="29"/>
      <c r="BP3" s="30"/>
      <c r="BQ3" s="30"/>
      <c r="BR3" s="31"/>
      <c r="BS3" s="31"/>
      <c r="BT3" s="31"/>
      <c r="BV3" s="29"/>
      <c r="BW3" s="30"/>
      <c r="BX3" s="30"/>
      <c r="BY3" s="31"/>
      <c r="BZ3" s="31"/>
      <c r="CA3" s="31"/>
      <c r="CC3" s="29"/>
      <c r="CD3" s="30"/>
      <c r="CE3" s="30"/>
      <c r="CF3" s="31"/>
      <c r="CG3" s="31"/>
      <c r="CH3" s="31"/>
      <c r="CJ3" s="29"/>
      <c r="CK3" s="30"/>
      <c r="CL3" s="30"/>
      <c r="CM3" s="31"/>
      <c r="CN3" s="31"/>
      <c r="CO3" s="31"/>
      <c r="CQ3" s="29"/>
      <c r="CR3" s="30"/>
      <c r="CS3" s="30"/>
      <c r="CT3" s="31"/>
      <c r="CU3" s="31"/>
      <c r="CV3" s="31"/>
      <c r="CX3" s="29"/>
      <c r="CY3" s="30"/>
      <c r="CZ3" s="30"/>
      <c r="DA3" s="31"/>
      <c r="DB3" s="31"/>
      <c r="DC3" s="31"/>
      <c r="DE3" s="29"/>
      <c r="DF3" s="30"/>
      <c r="DG3" s="30"/>
      <c r="DH3" s="31"/>
      <c r="DI3" s="31"/>
      <c r="DJ3" s="31"/>
      <c r="DL3" s="29"/>
      <c r="DM3" s="30"/>
      <c r="DN3" s="30"/>
      <c r="DO3" s="31"/>
      <c r="DP3" s="31"/>
      <c r="DQ3" s="31"/>
      <c r="DS3" s="29"/>
      <c r="DT3" s="30"/>
      <c r="DU3" s="30"/>
      <c r="DV3" s="31"/>
      <c r="DW3" s="31"/>
      <c r="DX3" s="31"/>
      <c r="DZ3" s="29"/>
      <c r="EA3" s="30"/>
      <c r="EB3" s="30"/>
      <c r="EC3" s="31"/>
      <c r="ED3" s="31"/>
      <c r="EE3" s="31"/>
      <c r="EG3" s="29"/>
      <c r="EH3" s="30"/>
      <c r="EI3" s="30"/>
      <c r="EJ3" s="31"/>
      <c r="EK3" s="31"/>
      <c r="EL3" s="31"/>
      <c r="EN3" s="29"/>
      <c r="EO3" s="30"/>
      <c r="EP3" s="30"/>
      <c r="EQ3" s="31"/>
      <c r="ER3" s="31"/>
      <c r="ES3" s="31"/>
      <c r="EU3" s="29"/>
      <c r="EV3" s="30"/>
      <c r="EW3" s="30"/>
      <c r="EX3" s="31"/>
      <c r="EY3" s="31"/>
      <c r="EZ3" s="31"/>
      <c r="FB3" s="29"/>
      <c r="FC3" s="30"/>
      <c r="FD3" s="30"/>
      <c r="FE3" s="31"/>
      <c r="FF3" s="31"/>
      <c r="FG3" s="31"/>
      <c r="FI3" s="29"/>
      <c r="FJ3" s="30"/>
      <c r="FK3" s="30"/>
      <c r="FL3" s="31"/>
      <c r="FM3" s="31"/>
      <c r="FN3" s="31"/>
      <c r="FP3" s="29"/>
      <c r="FQ3" s="30"/>
      <c r="FR3" s="30"/>
      <c r="FS3" s="31"/>
      <c r="FT3" s="31"/>
      <c r="FU3" s="31"/>
      <c r="FW3" s="29"/>
      <c r="FX3" s="30"/>
      <c r="FY3" s="30"/>
      <c r="FZ3" s="31"/>
      <c r="GA3" s="31"/>
      <c r="GB3" s="31"/>
    </row>
    <row r="4" spans="2:184" ht="13.8" thickBot="1" x14ac:dyDescent="0.3">
      <c r="B4" s="275" t="s">
        <v>51</v>
      </c>
      <c r="C4" s="32" t="s">
        <v>55</v>
      </c>
      <c r="D4" s="33" t="s">
        <v>56</v>
      </c>
      <c r="E4" s="34"/>
      <c r="F4" s="35" t="s">
        <v>97</v>
      </c>
      <c r="G4" s="34"/>
      <c r="H4" s="34"/>
      <c r="I4" s="36"/>
      <c r="J4" s="32" t="s">
        <v>55</v>
      </c>
      <c r="K4" s="33" t="s">
        <v>56</v>
      </c>
      <c r="L4" s="34"/>
      <c r="M4" s="35" t="s">
        <v>98</v>
      </c>
      <c r="N4" s="34"/>
      <c r="O4" s="34"/>
      <c r="P4" s="36"/>
      <c r="Q4" s="32" t="s">
        <v>55</v>
      </c>
      <c r="R4" s="33" t="s">
        <v>56</v>
      </c>
      <c r="S4" s="34"/>
      <c r="T4" s="35" t="s">
        <v>99</v>
      </c>
      <c r="U4" s="34"/>
      <c r="V4" s="34"/>
      <c r="W4" s="36"/>
      <c r="X4" s="32" t="s">
        <v>55</v>
      </c>
      <c r="Y4" s="33" t="s">
        <v>56</v>
      </c>
      <c r="Z4" s="34"/>
      <c r="AA4" s="35" t="s">
        <v>100</v>
      </c>
      <c r="AB4" s="34"/>
      <c r="AC4" s="34"/>
      <c r="AD4" s="36"/>
      <c r="AE4" s="32" t="s">
        <v>55</v>
      </c>
      <c r="AF4" s="33" t="s">
        <v>56</v>
      </c>
      <c r="AG4" s="34"/>
      <c r="AH4" s="35" t="s">
        <v>101</v>
      </c>
      <c r="AI4" s="34"/>
      <c r="AJ4" s="34"/>
      <c r="AK4" s="36"/>
      <c r="AL4" s="32" t="s">
        <v>55</v>
      </c>
      <c r="AM4" s="33" t="s">
        <v>56</v>
      </c>
      <c r="AN4" s="34"/>
      <c r="AO4" s="35" t="s">
        <v>102</v>
      </c>
      <c r="AP4" s="34"/>
      <c r="AQ4" s="34"/>
      <c r="AR4" s="36"/>
      <c r="AS4" s="32" t="s">
        <v>55</v>
      </c>
      <c r="AT4" s="33" t="s">
        <v>56</v>
      </c>
      <c r="AU4" s="34"/>
      <c r="AV4" s="35" t="s">
        <v>103</v>
      </c>
      <c r="AW4" s="34"/>
      <c r="AX4" s="34"/>
      <c r="AY4" s="36"/>
      <c r="AZ4" s="32" t="s">
        <v>55</v>
      </c>
      <c r="BA4" s="33" t="s">
        <v>56</v>
      </c>
      <c r="BB4" s="34"/>
      <c r="BC4" s="35" t="s">
        <v>104</v>
      </c>
      <c r="BD4" s="34"/>
      <c r="BE4" s="34"/>
      <c r="BF4" s="36"/>
      <c r="BG4" s="32" t="s">
        <v>55</v>
      </c>
      <c r="BH4" s="33" t="s">
        <v>56</v>
      </c>
      <c r="BI4" s="34"/>
      <c r="BJ4" s="35" t="s">
        <v>105</v>
      </c>
      <c r="BK4" s="34"/>
      <c r="BL4" s="34"/>
      <c r="BM4" s="36"/>
      <c r="BN4" s="32" t="s">
        <v>55</v>
      </c>
      <c r="BO4" s="33" t="s">
        <v>56</v>
      </c>
      <c r="BP4" s="34"/>
      <c r="BQ4" s="35" t="s">
        <v>106</v>
      </c>
      <c r="BR4" s="34"/>
      <c r="BS4" s="34"/>
      <c r="BT4" s="36"/>
      <c r="BU4" s="32" t="s">
        <v>55</v>
      </c>
      <c r="BV4" s="33" t="s">
        <v>56</v>
      </c>
      <c r="BW4" s="34"/>
      <c r="BX4" s="35" t="s">
        <v>107</v>
      </c>
      <c r="BY4" s="34"/>
      <c r="BZ4" s="34"/>
      <c r="CA4" s="36"/>
      <c r="CB4" s="32" t="s">
        <v>55</v>
      </c>
      <c r="CC4" s="33" t="s">
        <v>56</v>
      </c>
      <c r="CD4" s="34"/>
      <c r="CE4" s="35" t="s">
        <v>108</v>
      </c>
      <c r="CF4" s="34"/>
      <c r="CG4" s="34"/>
      <c r="CH4" s="36"/>
      <c r="CI4" s="32" t="s">
        <v>55</v>
      </c>
      <c r="CJ4" s="33" t="s">
        <v>56</v>
      </c>
      <c r="CK4" s="34"/>
      <c r="CL4" s="35" t="s">
        <v>109</v>
      </c>
      <c r="CM4" s="34"/>
      <c r="CN4" s="34"/>
      <c r="CO4" s="36"/>
      <c r="CP4" s="32" t="s">
        <v>55</v>
      </c>
      <c r="CQ4" s="33" t="s">
        <v>56</v>
      </c>
      <c r="CR4" s="34"/>
      <c r="CS4" s="35" t="s">
        <v>110</v>
      </c>
      <c r="CT4" s="34"/>
      <c r="CU4" s="34"/>
      <c r="CV4" s="36"/>
      <c r="CW4" s="32" t="s">
        <v>55</v>
      </c>
      <c r="CX4" s="33" t="s">
        <v>56</v>
      </c>
      <c r="CY4" s="34"/>
      <c r="CZ4" s="35" t="s">
        <v>111</v>
      </c>
      <c r="DA4" s="34"/>
      <c r="DB4" s="34"/>
      <c r="DC4" s="36"/>
      <c r="DD4" s="32" t="s">
        <v>55</v>
      </c>
      <c r="DE4" s="33" t="s">
        <v>56</v>
      </c>
      <c r="DF4" s="34"/>
      <c r="DG4" s="35" t="s">
        <v>112</v>
      </c>
      <c r="DH4" s="34"/>
      <c r="DI4" s="34"/>
      <c r="DJ4" s="36"/>
      <c r="DK4" s="32" t="s">
        <v>55</v>
      </c>
      <c r="DL4" s="33" t="s">
        <v>56</v>
      </c>
      <c r="DM4" s="34"/>
      <c r="DN4" s="35" t="s">
        <v>113</v>
      </c>
      <c r="DO4" s="34"/>
      <c r="DP4" s="34"/>
      <c r="DQ4" s="36"/>
      <c r="DR4" s="32" t="s">
        <v>55</v>
      </c>
      <c r="DS4" s="33" t="s">
        <v>56</v>
      </c>
      <c r="DT4" s="34"/>
      <c r="DU4" s="35" t="s">
        <v>114</v>
      </c>
      <c r="DV4" s="34"/>
      <c r="DW4" s="34"/>
      <c r="DX4" s="36"/>
      <c r="DY4" s="32" t="s">
        <v>55</v>
      </c>
      <c r="DZ4" s="33" t="s">
        <v>56</v>
      </c>
      <c r="EA4" s="34"/>
      <c r="EB4" s="35" t="s">
        <v>115</v>
      </c>
      <c r="EC4" s="34"/>
      <c r="ED4" s="34"/>
      <c r="EE4" s="36"/>
      <c r="EF4" s="32" t="s">
        <v>55</v>
      </c>
      <c r="EG4" s="33" t="s">
        <v>56</v>
      </c>
      <c r="EH4" s="34"/>
      <c r="EI4" s="35" t="s">
        <v>116</v>
      </c>
      <c r="EJ4" s="34"/>
      <c r="EK4" s="34"/>
      <c r="EL4" s="36"/>
      <c r="EM4" s="32" t="s">
        <v>55</v>
      </c>
      <c r="EN4" s="33" t="s">
        <v>56</v>
      </c>
      <c r="EO4" s="34"/>
      <c r="EP4" s="35" t="s">
        <v>117</v>
      </c>
      <c r="EQ4" s="34"/>
      <c r="ER4" s="34"/>
      <c r="ES4" s="36"/>
      <c r="ET4" s="32" t="s">
        <v>55</v>
      </c>
      <c r="EU4" s="33" t="s">
        <v>56</v>
      </c>
      <c r="EV4" s="34"/>
      <c r="EW4" s="35" t="s">
        <v>118</v>
      </c>
      <c r="EX4" s="34"/>
      <c r="EY4" s="34"/>
      <c r="EZ4" s="36"/>
      <c r="FA4" s="32" t="s">
        <v>55</v>
      </c>
      <c r="FB4" s="33" t="s">
        <v>56</v>
      </c>
      <c r="FC4" s="34"/>
      <c r="FD4" s="35" t="s">
        <v>119</v>
      </c>
      <c r="FE4" s="34"/>
      <c r="FF4" s="34"/>
      <c r="FG4" s="36"/>
      <c r="FH4" s="32" t="s">
        <v>55</v>
      </c>
      <c r="FI4" s="33" t="s">
        <v>56</v>
      </c>
      <c r="FJ4" s="34"/>
      <c r="FK4" s="35" t="s">
        <v>120</v>
      </c>
      <c r="FL4" s="34"/>
      <c r="FM4" s="34"/>
      <c r="FN4" s="36"/>
      <c r="FO4" s="32" t="s">
        <v>55</v>
      </c>
      <c r="FP4" s="33" t="s">
        <v>56</v>
      </c>
      <c r="FQ4" s="34"/>
      <c r="FR4" s="35" t="s">
        <v>121</v>
      </c>
      <c r="FS4" s="34"/>
      <c r="FT4" s="34"/>
      <c r="FU4" s="36"/>
      <c r="FV4" s="32" t="s">
        <v>55</v>
      </c>
      <c r="FW4" s="33" t="s">
        <v>56</v>
      </c>
      <c r="FX4" s="34"/>
      <c r="FY4" s="35" t="s">
        <v>122</v>
      </c>
      <c r="FZ4" s="34"/>
      <c r="GA4" s="34"/>
      <c r="GB4" s="36"/>
    </row>
    <row r="5" spans="2:184" ht="13.2" x14ac:dyDescent="0.25">
      <c r="B5" s="275"/>
      <c r="D5" s="37" t="s">
        <v>19</v>
      </c>
      <c r="E5" s="38" t="s">
        <v>2</v>
      </c>
      <c r="F5" s="39" t="s">
        <v>17</v>
      </c>
      <c r="G5" s="51">
        <v>8</v>
      </c>
      <c r="H5" s="38" t="s">
        <v>2</v>
      </c>
      <c r="I5" s="40">
        <v>4</v>
      </c>
      <c r="K5" s="37" t="s">
        <v>17</v>
      </c>
      <c r="L5" s="38" t="s">
        <v>2</v>
      </c>
      <c r="M5" s="39" t="s">
        <v>84</v>
      </c>
      <c r="N5" s="51">
        <v>8</v>
      </c>
      <c r="O5" s="38" t="s">
        <v>2</v>
      </c>
      <c r="P5" s="40">
        <v>4</v>
      </c>
      <c r="R5" s="37" t="s">
        <v>19</v>
      </c>
      <c r="S5" s="38" t="s">
        <v>2</v>
      </c>
      <c r="T5" s="39" t="s">
        <v>12</v>
      </c>
      <c r="U5" s="51">
        <v>9</v>
      </c>
      <c r="V5" s="38" t="s">
        <v>2</v>
      </c>
      <c r="W5" s="40">
        <v>3</v>
      </c>
      <c r="Y5" s="37" t="s">
        <v>12</v>
      </c>
      <c r="Z5" s="38" t="s">
        <v>2</v>
      </c>
      <c r="AA5" s="39" t="s">
        <v>38</v>
      </c>
      <c r="AB5" s="51">
        <v>8</v>
      </c>
      <c r="AC5" s="38" t="s">
        <v>2</v>
      </c>
      <c r="AD5" s="40">
        <v>4</v>
      </c>
      <c r="AF5" s="37" t="s">
        <v>19</v>
      </c>
      <c r="AG5" s="38" t="s">
        <v>2</v>
      </c>
      <c r="AH5" s="39" t="s">
        <v>11</v>
      </c>
      <c r="AI5" s="51">
        <v>8</v>
      </c>
      <c r="AJ5" s="38" t="s">
        <v>2</v>
      </c>
      <c r="AK5" s="40">
        <v>4</v>
      </c>
      <c r="AM5" s="37" t="s">
        <v>11</v>
      </c>
      <c r="AN5" s="38" t="s">
        <v>2</v>
      </c>
      <c r="AO5" s="39" t="s">
        <v>31</v>
      </c>
      <c r="AP5" s="51">
        <v>4</v>
      </c>
      <c r="AQ5" s="38" t="s">
        <v>2</v>
      </c>
      <c r="AR5" s="40">
        <v>8</v>
      </c>
      <c r="AT5" s="37" t="s">
        <v>31</v>
      </c>
      <c r="AU5" s="38" t="s">
        <v>2</v>
      </c>
      <c r="AV5" s="39" t="s">
        <v>19</v>
      </c>
      <c r="AW5" s="51">
        <v>3</v>
      </c>
      <c r="AX5" s="38" t="s">
        <v>2</v>
      </c>
      <c r="AY5" s="40">
        <v>9</v>
      </c>
      <c r="BA5" s="37" t="s">
        <v>17</v>
      </c>
      <c r="BB5" s="38" t="s">
        <v>2</v>
      </c>
      <c r="BC5" s="39" t="s">
        <v>31</v>
      </c>
      <c r="BD5" s="51">
        <v>7</v>
      </c>
      <c r="BE5" s="38" t="s">
        <v>2</v>
      </c>
      <c r="BF5" s="40">
        <v>5</v>
      </c>
      <c r="BH5" s="37" t="s">
        <v>32</v>
      </c>
      <c r="BI5" s="38" t="s">
        <v>2</v>
      </c>
      <c r="BJ5" s="39" t="s">
        <v>17</v>
      </c>
      <c r="BK5" s="51">
        <v>9</v>
      </c>
      <c r="BL5" s="38" t="s">
        <v>2</v>
      </c>
      <c r="BM5" s="40">
        <v>3</v>
      </c>
      <c r="BO5" s="37" t="s">
        <v>19</v>
      </c>
      <c r="BP5" s="38" t="s">
        <v>2</v>
      </c>
      <c r="BQ5" s="39" t="s">
        <v>32</v>
      </c>
      <c r="BR5" s="51">
        <v>9</v>
      </c>
      <c r="BS5" s="38" t="s">
        <v>2</v>
      </c>
      <c r="BT5" s="40">
        <v>3</v>
      </c>
      <c r="BV5" s="37" t="s">
        <v>19</v>
      </c>
      <c r="BW5" s="38" t="s">
        <v>2</v>
      </c>
      <c r="BX5" s="39" t="s">
        <v>38</v>
      </c>
      <c r="BY5" s="51">
        <v>7</v>
      </c>
      <c r="BZ5" s="38" t="s">
        <v>2</v>
      </c>
      <c r="CA5" s="40">
        <v>5</v>
      </c>
      <c r="CC5" s="37" t="s">
        <v>12</v>
      </c>
      <c r="CD5" s="38" t="s">
        <v>2</v>
      </c>
      <c r="CE5" s="39" t="s">
        <v>11</v>
      </c>
      <c r="CF5" s="51">
        <v>9</v>
      </c>
      <c r="CG5" s="38" t="s">
        <v>2</v>
      </c>
      <c r="CH5" s="40">
        <v>3</v>
      </c>
      <c r="CJ5" s="37" t="s">
        <v>19</v>
      </c>
      <c r="CK5" s="38" t="s">
        <v>2</v>
      </c>
      <c r="CL5" s="39" t="s">
        <v>15</v>
      </c>
      <c r="CM5" s="51">
        <v>6</v>
      </c>
      <c r="CN5" s="38" t="s">
        <v>2</v>
      </c>
      <c r="CO5" s="40">
        <v>6</v>
      </c>
      <c r="CQ5" s="37" t="s">
        <v>17</v>
      </c>
      <c r="CR5" s="38" t="s">
        <v>2</v>
      </c>
      <c r="CS5" s="39" t="s">
        <v>19</v>
      </c>
      <c r="CT5" s="51">
        <v>7</v>
      </c>
      <c r="CU5" s="38" t="s">
        <v>2</v>
      </c>
      <c r="CV5" s="40">
        <v>5</v>
      </c>
      <c r="CX5" s="37" t="s">
        <v>84</v>
      </c>
      <c r="CY5" s="38" t="s">
        <v>2</v>
      </c>
      <c r="CZ5" s="39" t="s">
        <v>17</v>
      </c>
      <c r="DA5" s="51">
        <v>7</v>
      </c>
      <c r="DB5" s="38" t="s">
        <v>2</v>
      </c>
      <c r="DC5" s="40">
        <v>5</v>
      </c>
      <c r="DE5" s="37" t="s">
        <v>12</v>
      </c>
      <c r="DF5" s="38" t="s">
        <v>2</v>
      </c>
      <c r="DG5" s="39" t="s">
        <v>19</v>
      </c>
      <c r="DH5" s="51">
        <v>5</v>
      </c>
      <c r="DI5" s="38" t="s">
        <v>2</v>
      </c>
      <c r="DJ5" s="40">
        <v>7</v>
      </c>
      <c r="DL5" s="37" t="s">
        <v>38</v>
      </c>
      <c r="DM5" s="38" t="s">
        <v>2</v>
      </c>
      <c r="DN5" s="39" t="s">
        <v>12</v>
      </c>
      <c r="DO5" s="51">
        <v>8</v>
      </c>
      <c r="DP5" s="38" t="s">
        <v>2</v>
      </c>
      <c r="DQ5" s="40">
        <v>4</v>
      </c>
      <c r="DS5" s="37" t="s">
        <v>11</v>
      </c>
      <c r="DT5" s="38" t="s">
        <v>2</v>
      </c>
      <c r="DU5" s="39" t="s">
        <v>19</v>
      </c>
      <c r="DV5" s="51">
        <v>3</v>
      </c>
      <c r="DW5" s="38" t="s">
        <v>2</v>
      </c>
      <c r="DX5" s="40">
        <v>9</v>
      </c>
      <c r="DZ5" s="37" t="s">
        <v>31</v>
      </c>
      <c r="EA5" s="38" t="s">
        <v>2</v>
      </c>
      <c r="EB5" s="39" t="s">
        <v>11</v>
      </c>
      <c r="EC5" s="51">
        <v>6</v>
      </c>
      <c r="ED5" s="38" t="s">
        <v>2</v>
      </c>
      <c r="EE5" s="40">
        <v>6</v>
      </c>
      <c r="EG5" s="37" t="s">
        <v>19</v>
      </c>
      <c r="EH5" s="38" t="s">
        <v>2</v>
      </c>
      <c r="EI5" s="39" t="s">
        <v>31</v>
      </c>
      <c r="EJ5" s="51">
        <v>8</v>
      </c>
      <c r="EK5" s="38" t="s">
        <v>2</v>
      </c>
      <c r="EL5" s="40">
        <v>4</v>
      </c>
      <c r="EN5" s="37" t="s">
        <v>31</v>
      </c>
      <c r="EO5" s="38" t="s">
        <v>2</v>
      </c>
      <c r="EP5" s="39" t="s">
        <v>17</v>
      </c>
      <c r="EQ5" s="51">
        <v>4</v>
      </c>
      <c r="ER5" s="38" t="s">
        <v>2</v>
      </c>
      <c r="ES5" s="40">
        <v>8</v>
      </c>
      <c r="EU5" s="37" t="s">
        <v>17</v>
      </c>
      <c r="EV5" s="38" t="s">
        <v>2</v>
      </c>
      <c r="EW5" s="39" t="s">
        <v>32</v>
      </c>
      <c r="EX5" s="51">
        <v>6</v>
      </c>
      <c r="EY5" s="38" t="s">
        <v>2</v>
      </c>
      <c r="EZ5" s="40">
        <v>6</v>
      </c>
      <c r="FB5" s="37" t="s">
        <v>32</v>
      </c>
      <c r="FC5" s="38" t="s">
        <v>2</v>
      </c>
      <c r="FD5" s="39" t="s">
        <v>19</v>
      </c>
      <c r="FE5" s="51">
        <v>2</v>
      </c>
      <c r="FF5" s="38" t="s">
        <v>2</v>
      </c>
      <c r="FG5" s="40">
        <v>10</v>
      </c>
      <c r="FI5" s="37" t="s">
        <v>38</v>
      </c>
      <c r="FJ5" s="38" t="s">
        <v>2</v>
      </c>
      <c r="FK5" s="39" t="s">
        <v>19</v>
      </c>
      <c r="FL5" s="51">
        <v>5</v>
      </c>
      <c r="FM5" s="38" t="s">
        <v>2</v>
      </c>
      <c r="FN5" s="40">
        <v>7</v>
      </c>
      <c r="FP5" s="37" t="s">
        <v>11</v>
      </c>
      <c r="FQ5" s="38" t="s">
        <v>2</v>
      </c>
      <c r="FR5" s="39" t="s">
        <v>12</v>
      </c>
      <c r="FS5" s="51">
        <v>5</v>
      </c>
      <c r="FT5" s="38" t="s">
        <v>2</v>
      </c>
      <c r="FU5" s="40">
        <v>7</v>
      </c>
      <c r="FW5" s="37" t="s">
        <v>15</v>
      </c>
      <c r="FX5" s="38" t="s">
        <v>2</v>
      </c>
      <c r="FY5" s="39" t="s">
        <v>19</v>
      </c>
      <c r="FZ5" s="51">
        <v>8</v>
      </c>
      <c r="GA5" s="38" t="s">
        <v>2</v>
      </c>
      <c r="GB5" s="40">
        <v>4</v>
      </c>
    </row>
    <row r="6" spans="2:184" ht="13.2" x14ac:dyDescent="0.25">
      <c r="B6" s="275"/>
      <c r="D6" s="41" t="s">
        <v>32</v>
      </c>
      <c r="E6" s="42" t="s">
        <v>2</v>
      </c>
      <c r="F6" s="25" t="s">
        <v>12</v>
      </c>
      <c r="G6" s="52">
        <v>3</v>
      </c>
      <c r="H6" s="42" t="s">
        <v>2</v>
      </c>
      <c r="I6" s="43">
        <v>9</v>
      </c>
      <c r="K6" s="41" t="s">
        <v>12</v>
      </c>
      <c r="L6" s="42" t="s">
        <v>2</v>
      </c>
      <c r="M6" s="25" t="s">
        <v>18</v>
      </c>
      <c r="N6" s="52">
        <v>7</v>
      </c>
      <c r="O6" s="42" t="s">
        <v>2</v>
      </c>
      <c r="P6" s="43">
        <v>5</v>
      </c>
      <c r="R6" s="41" t="s">
        <v>14</v>
      </c>
      <c r="S6" s="42" t="s">
        <v>2</v>
      </c>
      <c r="T6" s="25" t="s">
        <v>17</v>
      </c>
      <c r="U6" s="52">
        <v>4</v>
      </c>
      <c r="V6" s="42" t="s">
        <v>2</v>
      </c>
      <c r="W6" s="43">
        <v>8</v>
      </c>
      <c r="Y6" s="41" t="s">
        <v>17</v>
      </c>
      <c r="Z6" s="42" t="s">
        <v>2</v>
      </c>
      <c r="AA6" s="25" t="s">
        <v>15</v>
      </c>
      <c r="AB6" s="52">
        <v>3</v>
      </c>
      <c r="AC6" s="42" t="s">
        <v>2</v>
      </c>
      <c r="AD6" s="43">
        <v>9</v>
      </c>
      <c r="AF6" s="41" t="s">
        <v>38</v>
      </c>
      <c r="AG6" s="42" t="s">
        <v>2</v>
      </c>
      <c r="AH6" s="25" t="s">
        <v>65</v>
      </c>
      <c r="AI6" s="52">
        <v>9</v>
      </c>
      <c r="AJ6" s="42" t="s">
        <v>2</v>
      </c>
      <c r="AK6" s="43">
        <v>3</v>
      </c>
      <c r="AM6" s="41" t="s">
        <v>17</v>
      </c>
      <c r="AN6" s="42" t="s">
        <v>2</v>
      </c>
      <c r="AO6" s="25" t="s">
        <v>38</v>
      </c>
      <c r="AP6" s="52">
        <v>4</v>
      </c>
      <c r="AQ6" s="42" t="s">
        <v>2</v>
      </c>
      <c r="AR6" s="43">
        <v>8</v>
      </c>
      <c r="AT6" s="41" t="s">
        <v>12</v>
      </c>
      <c r="AU6" s="42" t="s">
        <v>2</v>
      </c>
      <c r="AV6" s="25" t="s">
        <v>17</v>
      </c>
      <c r="AW6" s="52">
        <v>7</v>
      </c>
      <c r="AX6" s="42" t="s">
        <v>2</v>
      </c>
      <c r="AY6" s="43">
        <v>5</v>
      </c>
      <c r="BA6" s="41" t="s">
        <v>19</v>
      </c>
      <c r="BB6" s="42" t="s">
        <v>2</v>
      </c>
      <c r="BC6" s="25" t="s">
        <v>14</v>
      </c>
      <c r="BD6" s="52">
        <v>7</v>
      </c>
      <c r="BE6" s="42" t="s">
        <v>2</v>
      </c>
      <c r="BF6" s="43">
        <v>5</v>
      </c>
      <c r="BH6" s="41" t="s">
        <v>14</v>
      </c>
      <c r="BI6" s="42" t="s">
        <v>2</v>
      </c>
      <c r="BJ6" s="25" t="s">
        <v>18</v>
      </c>
      <c r="BK6" s="52">
        <v>3</v>
      </c>
      <c r="BL6" s="42" t="s">
        <v>2</v>
      </c>
      <c r="BM6" s="43">
        <v>9</v>
      </c>
      <c r="BO6" s="41" t="s">
        <v>18</v>
      </c>
      <c r="BP6" s="42" t="s">
        <v>2</v>
      </c>
      <c r="BQ6" s="25" t="s">
        <v>84</v>
      </c>
      <c r="BR6" s="52">
        <v>7</v>
      </c>
      <c r="BS6" s="42" t="s">
        <v>2</v>
      </c>
      <c r="BT6" s="43">
        <v>5</v>
      </c>
      <c r="BV6" s="41" t="s">
        <v>84</v>
      </c>
      <c r="BW6" s="42" t="s">
        <v>2</v>
      </c>
      <c r="BX6" s="25" t="s">
        <v>12</v>
      </c>
      <c r="BY6" s="52">
        <v>8</v>
      </c>
      <c r="BZ6" s="42" t="s">
        <v>2</v>
      </c>
      <c r="CA6" s="43">
        <v>4</v>
      </c>
      <c r="CC6" s="41" t="s">
        <v>18</v>
      </c>
      <c r="CD6" s="42" t="s">
        <v>2</v>
      </c>
      <c r="CE6" s="25" t="s">
        <v>19</v>
      </c>
      <c r="CF6" s="52">
        <v>5</v>
      </c>
      <c r="CG6" s="42" t="s">
        <v>2</v>
      </c>
      <c r="CH6" s="43">
        <v>7</v>
      </c>
      <c r="CJ6" s="41" t="s">
        <v>31</v>
      </c>
      <c r="CK6" s="42" t="s">
        <v>2</v>
      </c>
      <c r="CL6" s="25" t="s">
        <v>12</v>
      </c>
      <c r="CM6" s="52">
        <v>3</v>
      </c>
      <c r="CN6" s="42" t="s">
        <v>2</v>
      </c>
      <c r="CO6" s="43">
        <v>9</v>
      </c>
      <c r="CQ6" s="41" t="s">
        <v>12</v>
      </c>
      <c r="CR6" s="42" t="s">
        <v>2</v>
      </c>
      <c r="CS6" s="25" t="s">
        <v>32</v>
      </c>
      <c r="CT6" s="52">
        <v>8</v>
      </c>
      <c r="CU6" s="42" t="s">
        <v>2</v>
      </c>
      <c r="CV6" s="43">
        <v>4</v>
      </c>
      <c r="CX6" s="41" t="s">
        <v>18</v>
      </c>
      <c r="CY6" s="42" t="s">
        <v>2</v>
      </c>
      <c r="CZ6" s="25" t="s">
        <v>12</v>
      </c>
      <c r="DA6" s="52">
        <v>2</v>
      </c>
      <c r="DB6" s="42" t="s">
        <v>2</v>
      </c>
      <c r="DC6" s="43">
        <v>10</v>
      </c>
      <c r="DE6" s="41" t="s">
        <v>17</v>
      </c>
      <c r="DF6" s="42" t="s">
        <v>2</v>
      </c>
      <c r="DG6" s="25" t="s">
        <v>14</v>
      </c>
      <c r="DH6" s="52">
        <v>7</v>
      </c>
      <c r="DI6" s="42" t="s">
        <v>2</v>
      </c>
      <c r="DJ6" s="43">
        <v>5</v>
      </c>
      <c r="DL6" s="41" t="s">
        <v>15</v>
      </c>
      <c r="DM6" s="42" t="s">
        <v>2</v>
      </c>
      <c r="DN6" s="25" t="s">
        <v>17</v>
      </c>
      <c r="DO6" s="52">
        <v>9</v>
      </c>
      <c r="DP6" s="42" t="s">
        <v>2</v>
      </c>
      <c r="DQ6" s="43">
        <v>3</v>
      </c>
      <c r="DS6" s="41" t="s">
        <v>65</v>
      </c>
      <c r="DT6" s="42" t="s">
        <v>2</v>
      </c>
      <c r="DU6" s="25" t="s">
        <v>38</v>
      </c>
      <c r="DV6" s="52">
        <v>7</v>
      </c>
      <c r="DW6" s="42" t="s">
        <v>2</v>
      </c>
      <c r="DX6" s="43">
        <v>5</v>
      </c>
      <c r="DZ6" s="41" t="s">
        <v>38</v>
      </c>
      <c r="EA6" s="42" t="s">
        <v>2</v>
      </c>
      <c r="EB6" s="25" t="s">
        <v>17</v>
      </c>
      <c r="EC6" s="52">
        <v>7</v>
      </c>
      <c r="ED6" s="42" t="s">
        <v>2</v>
      </c>
      <c r="EE6" s="43">
        <v>5</v>
      </c>
      <c r="EG6" s="41" t="s">
        <v>17</v>
      </c>
      <c r="EH6" s="42" t="s">
        <v>2</v>
      </c>
      <c r="EI6" s="25" t="s">
        <v>12</v>
      </c>
      <c r="EJ6" s="52">
        <v>7</v>
      </c>
      <c r="EK6" s="42" t="s">
        <v>2</v>
      </c>
      <c r="EL6" s="43">
        <v>5</v>
      </c>
      <c r="EN6" s="41" t="s">
        <v>14</v>
      </c>
      <c r="EO6" s="42" t="s">
        <v>2</v>
      </c>
      <c r="EP6" s="25" t="s">
        <v>19</v>
      </c>
      <c r="EQ6" s="52">
        <v>2</v>
      </c>
      <c r="ER6" s="42" t="s">
        <v>2</v>
      </c>
      <c r="ES6" s="43">
        <v>10</v>
      </c>
      <c r="EU6" s="41" t="s">
        <v>18</v>
      </c>
      <c r="EV6" s="42" t="s">
        <v>2</v>
      </c>
      <c r="EW6" s="25" t="s">
        <v>14</v>
      </c>
      <c r="EX6" s="52">
        <v>9</v>
      </c>
      <c r="EY6" s="42" t="s">
        <v>2</v>
      </c>
      <c r="EZ6" s="43">
        <v>3</v>
      </c>
      <c r="FB6" s="41" t="s">
        <v>84</v>
      </c>
      <c r="FC6" s="42" t="s">
        <v>2</v>
      </c>
      <c r="FD6" s="25" t="s">
        <v>18</v>
      </c>
      <c r="FE6" s="52">
        <v>8</v>
      </c>
      <c r="FF6" s="42" t="s">
        <v>2</v>
      </c>
      <c r="FG6" s="43">
        <v>4</v>
      </c>
      <c r="FI6" s="41" t="s">
        <v>12</v>
      </c>
      <c r="FJ6" s="42" t="s">
        <v>2</v>
      </c>
      <c r="FK6" s="25" t="s">
        <v>84</v>
      </c>
      <c r="FL6" s="52">
        <v>6</v>
      </c>
      <c r="FM6" s="42" t="s">
        <v>2</v>
      </c>
      <c r="FN6" s="43">
        <v>6</v>
      </c>
      <c r="FP6" s="41" t="s">
        <v>19</v>
      </c>
      <c r="FQ6" s="42" t="s">
        <v>2</v>
      </c>
      <c r="FR6" s="25" t="s">
        <v>18</v>
      </c>
      <c r="FS6" s="52">
        <v>7</v>
      </c>
      <c r="FT6" s="42" t="s">
        <v>2</v>
      </c>
      <c r="FU6" s="43">
        <v>5</v>
      </c>
      <c r="FW6" s="41" t="s">
        <v>12</v>
      </c>
      <c r="FX6" s="42" t="s">
        <v>2</v>
      </c>
      <c r="FY6" s="25" t="s">
        <v>31</v>
      </c>
      <c r="FZ6" s="52">
        <v>9</v>
      </c>
      <c r="GA6" s="42" t="s">
        <v>2</v>
      </c>
      <c r="GB6" s="43">
        <v>3</v>
      </c>
    </row>
    <row r="7" spans="2:184" ht="13.2" x14ac:dyDescent="0.25">
      <c r="B7" s="275"/>
      <c r="D7" s="41" t="s">
        <v>18</v>
      </c>
      <c r="E7" s="42" t="s">
        <v>2</v>
      </c>
      <c r="F7" s="25" t="s">
        <v>31</v>
      </c>
      <c r="G7" s="52">
        <v>7</v>
      </c>
      <c r="H7" s="42" t="s">
        <v>2</v>
      </c>
      <c r="I7" s="43">
        <v>5</v>
      </c>
      <c r="K7" s="41" t="s">
        <v>31</v>
      </c>
      <c r="L7" s="42" t="s">
        <v>2</v>
      </c>
      <c r="M7" s="25" t="s">
        <v>15</v>
      </c>
      <c r="N7" s="52">
        <v>4</v>
      </c>
      <c r="O7" s="42" t="s">
        <v>2</v>
      </c>
      <c r="P7" s="43">
        <v>8</v>
      </c>
      <c r="R7" s="41" t="s">
        <v>18</v>
      </c>
      <c r="S7" s="42" t="s">
        <v>2</v>
      </c>
      <c r="T7" s="25" t="s">
        <v>65</v>
      </c>
      <c r="U7" s="52">
        <v>9</v>
      </c>
      <c r="V7" s="42" t="s">
        <v>2</v>
      </c>
      <c r="W7" s="43">
        <v>3</v>
      </c>
      <c r="Y7" s="41" t="s">
        <v>65</v>
      </c>
      <c r="Z7" s="42" t="s">
        <v>2</v>
      </c>
      <c r="AA7" s="25" t="s">
        <v>14</v>
      </c>
      <c r="AB7" s="52">
        <v>4</v>
      </c>
      <c r="AC7" s="42" t="s">
        <v>2</v>
      </c>
      <c r="AD7" s="43">
        <v>8</v>
      </c>
      <c r="AF7" s="41" t="s">
        <v>15</v>
      </c>
      <c r="AG7" s="42" t="s">
        <v>2</v>
      </c>
      <c r="AH7" s="25" t="s">
        <v>84</v>
      </c>
      <c r="AI7" s="52">
        <v>9</v>
      </c>
      <c r="AJ7" s="42" t="s">
        <v>2</v>
      </c>
      <c r="AK7" s="43">
        <v>3</v>
      </c>
      <c r="AM7" s="41" t="s">
        <v>84</v>
      </c>
      <c r="AN7" s="42" t="s">
        <v>2</v>
      </c>
      <c r="AO7" s="25" t="s">
        <v>14</v>
      </c>
      <c r="AP7" s="52">
        <v>7</v>
      </c>
      <c r="AQ7" s="42" t="s">
        <v>2</v>
      </c>
      <c r="AR7" s="43">
        <v>5</v>
      </c>
      <c r="AT7" s="41" t="s">
        <v>14</v>
      </c>
      <c r="AU7" s="42" t="s">
        <v>2</v>
      </c>
      <c r="AV7" s="25" t="s">
        <v>11</v>
      </c>
      <c r="AW7" s="52">
        <v>6</v>
      </c>
      <c r="AX7" s="42" t="s">
        <v>2</v>
      </c>
      <c r="AY7" s="43">
        <v>6</v>
      </c>
      <c r="BA7" s="41" t="s">
        <v>65</v>
      </c>
      <c r="BB7" s="42" t="s">
        <v>2</v>
      </c>
      <c r="BC7" s="25" t="s">
        <v>84</v>
      </c>
      <c r="BD7" s="52">
        <v>3</v>
      </c>
      <c r="BE7" s="42" t="s">
        <v>2</v>
      </c>
      <c r="BF7" s="43">
        <v>9</v>
      </c>
      <c r="BH7" s="41" t="s">
        <v>12</v>
      </c>
      <c r="BI7" s="42" t="s">
        <v>2</v>
      </c>
      <c r="BJ7" s="25" t="s">
        <v>65</v>
      </c>
      <c r="BK7" s="52">
        <v>10</v>
      </c>
      <c r="BL7" s="42" t="s">
        <v>2</v>
      </c>
      <c r="BM7" s="43">
        <v>2</v>
      </c>
      <c r="BO7" s="41" t="s">
        <v>15</v>
      </c>
      <c r="BP7" s="42" t="s">
        <v>2</v>
      </c>
      <c r="BQ7" s="25" t="s">
        <v>12</v>
      </c>
      <c r="BR7" s="52">
        <v>9</v>
      </c>
      <c r="BS7" s="42" t="s">
        <v>2</v>
      </c>
      <c r="BT7" s="43">
        <v>3</v>
      </c>
      <c r="BV7" s="41" t="s">
        <v>14</v>
      </c>
      <c r="BW7" s="42" t="s">
        <v>2</v>
      </c>
      <c r="BX7" s="25" t="s">
        <v>31</v>
      </c>
      <c r="BY7" s="52">
        <v>7</v>
      </c>
      <c r="BZ7" s="42" t="s">
        <v>2</v>
      </c>
      <c r="CA7" s="43">
        <v>5</v>
      </c>
      <c r="CC7" s="41" t="s">
        <v>20</v>
      </c>
      <c r="CD7" s="42" t="s">
        <v>2</v>
      </c>
      <c r="CE7" s="25" t="s">
        <v>65</v>
      </c>
      <c r="CF7" s="52">
        <v>7</v>
      </c>
      <c r="CG7" s="42" t="s">
        <v>2</v>
      </c>
      <c r="CH7" s="43">
        <v>5</v>
      </c>
      <c r="CJ7" s="41" t="s">
        <v>65</v>
      </c>
      <c r="CK7" s="42" t="s">
        <v>2</v>
      </c>
      <c r="CL7" s="25" t="s">
        <v>17</v>
      </c>
      <c r="CM7" s="52">
        <v>4</v>
      </c>
      <c r="CN7" s="42" t="s">
        <v>2</v>
      </c>
      <c r="CO7" s="43">
        <v>8</v>
      </c>
      <c r="CQ7" s="41" t="s">
        <v>31</v>
      </c>
      <c r="CR7" s="42" t="s">
        <v>2</v>
      </c>
      <c r="CS7" s="25" t="s">
        <v>18</v>
      </c>
      <c r="CT7" s="52">
        <v>4</v>
      </c>
      <c r="CU7" s="42" t="s">
        <v>2</v>
      </c>
      <c r="CV7" s="43">
        <v>8</v>
      </c>
      <c r="CX7" s="41" t="s">
        <v>15</v>
      </c>
      <c r="CY7" s="42" t="s">
        <v>2</v>
      </c>
      <c r="CZ7" s="25" t="s">
        <v>31</v>
      </c>
      <c r="DA7" s="52">
        <v>9</v>
      </c>
      <c r="DB7" s="42" t="s">
        <v>2</v>
      </c>
      <c r="DC7" s="43">
        <v>3</v>
      </c>
      <c r="DE7" s="41" t="s">
        <v>65</v>
      </c>
      <c r="DF7" s="42" t="s">
        <v>2</v>
      </c>
      <c r="DG7" s="25" t="s">
        <v>18</v>
      </c>
      <c r="DH7" s="52">
        <v>7</v>
      </c>
      <c r="DI7" s="42" t="s">
        <v>2</v>
      </c>
      <c r="DJ7" s="43">
        <v>5</v>
      </c>
      <c r="DL7" s="41" t="s">
        <v>14</v>
      </c>
      <c r="DM7" s="42" t="s">
        <v>2</v>
      </c>
      <c r="DN7" s="25" t="s">
        <v>65</v>
      </c>
      <c r="DO7" s="52">
        <v>6</v>
      </c>
      <c r="DP7" s="42" t="s">
        <v>2</v>
      </c>
      <c r="DQ7" s="43">
        <v>6</v>
      </c>
      <c r="DS7" s="41" t="s">
        <v>84</v>
      </c>
      <c r="DT7" s="42" t="s">
        <v>2</v>
      </c>
      <c r="DU7" s="25" t="s">
        <v>15</v>
      </c>
      <c r="DV7" s="52">
        <v>7</v>
      </c>
      <c r="DW7" s="42" t="s">
        <v>2</v>
      </c>
      <c r="DX7" s="43">
        <v>5</v>
      </c>
      <c r="DZ7" s="41" t="s">
        <v>14</v>
      </c>
      <c r="EA7" s="42" t="s">
        <v>2</v>
      </c>
      <c r="EB7" s="25" t="s">
        <v>84</v>
      </c>
      <c r="EC7" s="52">
        <v>5</v>
      </c>
      <c r="ED7" s="42" t="s">
        <v>2</v>
      </c>
      <c r="EE7" s="43">
        <v>7</v>
      </c>
      <c r="EG7" s="41" t="s">
        <v>11</v>
      </c>
      <c r="EH7" s="42" t="s">
        <v>2</v>
      </c>
      <c r="EI7" s="25" t="s">
        <v>14</v>
      </c>
      <c r="EJ7" s="52">
        <v>7</v>
      </c>
      <c r="EK7" s="42" t="s">
        <v>2</v>
      </c>
      <c r="EL7" s="43">
        <v>5</v>
      </c>
      <c r="EN7" s="41" t="s">
        <v>84</v>
      </c>
      <c r="EO7" s="42" t="s">
        <v>2</v>
      </c>
      <c r="EP7" s="25" t="s">
        <v>65</v>
      </c>
      <c r="EQ7" s="52">
        <v>8</v>
      </c>
      <c r="ER7" s="42" t="s">
        <v>2</v>
      </c>
      <c r="ES7" s="43">
        <v>4</v>
      </c>
      <c r="EU7" s="41" t="s">
        <v>65</v>
      </c>
      <c r="EV7" s="42" t="s">
        <v>2</v>
      </c>
      <c r="EW7" s="25" t="s">
        <v>12</v>
      </c>
      <c r="EX7" s="52">
        <v>2</v>
      </c>
      <c r="EY7" s="42" t="s">
        <v>2</v>
      </c>
      <c r="EZ7" s="43">
        <v>10</v>
      </c>
      <c r="FB7" s="41" t="s">
        <v>12</v>
      </c>
      <c r="FC7" s="42" t="s">
        <v>2</v>
      </c>
      <c r="FD7" s="25" t="s">
        <v>15</v>
      </c>
      <c r="FE7" s="52">
        <v>7</v>
      </c>
      <c r="FF7" s="42" t="s">
        <v>2</v>
      </c>
      <c r="FG7" s="43">
        <v>5</v>
      </c>
      <c r="FI7" s="41" t="s">
        <v>31</v>
      </c>
      <c r="FJ7" s="42" t="s">
        <v>2</v>
      </c>
      <c r="FK7" s="25" t="s">
        <v>14</v>
      </c>
      <c r="FL7" s="52">
        <v>4</v>
      </c>
      <c r="FM7" s="42" t="s">
        <v>2</v>
      </c>
      <c r="FN7" s="43">
        <v>8</v>
      </c>
      <c r="FP7" s="41" t="s">
        <v>65</v>
      </c>
      <c r="FQ7" s="42" t="s">
        <v>2</v>
      </c>
      <c r="FR7" s="25" t="s">
        <v>20</v>
      </c>
      <c r="FS7" s="52">
        <v>4</v>
      </c>
      <c r="FT7" s="42" t="s">
        <v>2</v>
      </c>
      <c r="FU7" s="43">
        <v>8</v>
      </c>
      <c r="FW7" s="41" t="s">
        <v>17</v>
      </c>
      <c r="FX7" s="42" t="s">
        <v>2</v>
      </c>
      <c r="FY7" s="25" t="s">
        <v>65</v>
      </c>
      <c r="FZ7" s="52">
        <v>10</v>
      </c>
      <c r="GA7" s="42" t="s">
        <v>2</v>
      </c>
      <c r="GB7" s="43">
        <v>2</v>
      </c>
    </row>
    <row r="8" spans="2:184" ht="13.2" x14ac:dyDescent="0.25">
      <c r="B8" s="275"/>
      <c r="D8" s="41" t="s">
        <v>15</v>
      </c>
      <c r="E8" s="42" t="s">
        <v>2</v>
      </c>
      <c r="F8" s="25" t="s">
        <v>65</v>
      </c>
      <c r="G8" s="52">
        <v>10</v>
      </c>
      <c r="H8" s="42" t="s">
        <v>2</v>
      </c>
      <c r="I8" s="43">
        <v>2</v>
      </c>
      <c r="K8" s="41" t="s">
        <v>65</v>
      </c>
      <c r="L8" s="42" t="s">
        <v>2</v>
      </c>
      <c r="M8" s="25" t="s">
        <v>32</v>
      </c>
      <c r="N8" s="52">
        <v>5</v>
      </c>
      <c r="O8" s="42" t="s">
        <v>2</v>
      </c>
      <c r="P8" s="43">
        <v>7</v>
      </c>
      <c r="R8" s="41" t="s">
        <v>32</v>
      </c>
      <c r="S8" s="42" t="s">
        <v>2</v>
      </c>
      <c r="T8" s="25" t="s">
        <v>11</v>
      </c>
      <c r="U8" s="52">
        <v>8</v>
      </c>
      <c r="V8" s="42" t="s">
        <v>2</v>
      </c>
      <c r="W8" s="43">
        <v>4</v>
      </c>
      <c r="Y8" s="41" t="s">
        <v>11</v>
      </c>
      <c r="Z8" s="42" t="s">
        <v>2</v>
      </c>
      <c r="AA8" s="25" t="s">
        <v>18</v>
      </c>
      <c r="AB8" s="52">
        <v>6</v>
      </c>
      <c r="AC8" s="42" t="s">
        <v>2</v>
      </c>
      <c r="AD8" s="43">
        <v>6</v>
      </c>
      <c r="AF8" s="41" t="s">
        <v>14</v>
      </c>
      <c r="AG8" s="42" t="s">
        <v>2</v>
      </c>
      <c r="AH8" s="25" t="s">
        <v>12</v>
      </c>
      <c r="AI8" s="52">
        <v>4</v>
      </c>
      <c r="AJ8" s="42" t="s">
        <v>2</v>
      </c>
      <c r="AK8" s="43">
        <v>8</v>
      </c>
      <c r="AM8" s="41" t="s">
        <v>65</v>
      </c>
      <c r="AN8" s="42" t="s">
        <v>2</v>
      </c>
      <c r="AO8" s="25" t="s">
        <v>19</v>
      </c>
      <c r="AP8" s="52">
        <v>1</v>
      </c>
      <c r="AQ8" s="42" t="s">
        <v>2</v>
      </c>
      <c r="AR8" s="43">
        <v>11</v>
      </c>
      <c r="AT8" s="41" t="s">
        <v>38</v>
      </c>
      <c r="AU8" s="42" t="s">
        <v>2</v>
      </c>
      <c r="AV8" s="25" t="s">
        <v>32</v>
      </c>
      <c r="AW8" s="52">
        <v>5</v>
      </c>
      <c r="AX8" s="42" t="s">
        <v>2</v>
      </c>
      <c r="AY8" s="43">
        <v>7</v>
      </c>
      <c r="BA8" s="41" t="s">
        <v>18</v>
      </c>
      <c r="BB8" s="42" t="s">
        <v>2</v>
      </c>
      <c r="BC8" s="25" t="s">
        <v>38</v>
      </c>
      <c r="BD8" s="52">
        <v>3</v>
      </c>
      <c r="BE8" s="42" t="s">
        <v>2</v>
      </c>
      <c r="BF8" s="43">
        <v>9</v>
      </c>
      <c r="BH8" s="41" t="s">
        <v>31</v>
      </c>
      <c r="BI8" s="42" t="s">
        <v>2</v>
      </c>
      <c r="BJ8" s="25" t="s">
        <v>20</v>
      </c>
      <c r="BK8" s="52">
        <v>6</v>
      </c>
      <c r="BL8" s="42" t="s">
        <v>2</v>
      </c>
      <c r="BM8" s="43">
        <v>6</v>
      </c>
      <c r="BO8" s="41" t="s">
        <v>17</v>
      </c>
      <c r="BP8" s="42" t="s">
        <v>2</v>
      </c>
      <c r="BQ8" s="25" t="s">
        <v>11</v>
      </c>
      <c r="BR8" s="52">
        <v>6</v>
      </c>
      <c r="BS8" s="42" t="s">
        <v>2</v>
      </c>
      <c r="BT8" s="43">
        <v>6</v>
      </c>
      <c r="BV8" s="41" t="s">
        <v>20</v>
      </c>
      <c r="BW8" s="42" t="s">
        <v>2</v>
      </c>
      <c r="BX8" s="25" t="s">
        <v>17</v>
      </c>
      <c r="BY8" s="52">
        <v>4</v>
      </c>
      <c r="BZ8" s="42" t="s">
        <v>2</v>
      </c>
      <c r="CA8" s="43">
        <v>8</v>
      </c>
      <c r="CC8" s="41" t="s">
        <v>15</v>
      </c>
      <c r="CD8" s="42" t="s">
        <v>2</v>
      </c>
      <c r="CE8" s="25" t="s">
        <v>14</v>
      </c>
      <c r="CF8" s="52">
        <v>5</v>
      </c>
      <c r="CG8" s="42" t="s">
        <v>2</v>
      </c>
      <c r="CH8" s="43">
        <v>7</v>
      </c>
      <c r="CJ8" s="75" t="s">
        <v>20</v>
      </c>
      <c r="CK8" s="42" t="s">
        <v>2</v>
      </c>
      <c r="CL8" s="76" t="s">
        <v>11</v>
      </c>
      <c r="CM8" s="52">
        <v>6</v>
      </c>
      <c r="CN8" s="42" t="s">
        <v>2</v>
      </c>
      <c r="CO8" s="43">
        <v>6</v>
      </c>
      <c r="CQ8" s="41" t="s">
        <v>65</v>
      </c>
      <c r="CR8" s="42" t="s">
        <v>2</v>
      </c>
      <c r="CS8" s="25" t="s">
        <v>15</v>
      </c>
      <c r="CT8" s="52">
        <v>2</v>
      </c>
      <c r="CU8" s="42" t="s">
        <v>2</v>
      </c>
      <c r="CV8" s="43">
        <v>10</v>
      </c>
      <c r="CX8" s="41" t="s">
        <v>32</v>
      </c>
      <c r="CY8" s="42" t="s">
        <v>2</v>
      </c>
      <c r="CZ8" s="25" t="s">
        <v>65</v>
      </c>
      <c r="DA8" s="52">
        <v>8</v>
      </c>
      <c r="DB8" s="42" t="s">
        <v>2</v>
      </c>
      <c r="DC8" s="43">
        <v>4</v>
      </c>
      <c r="DE8" s="41" t="s">
        <v>11</v>
      </c>
      <c r="DF8" s="42" t="s">
        <v>2</v>
      </c>
      <c r="DG8" s="25" t="s">
        <v>32</v>
      </c>
      <c r="DH8" s="52">
        <v>8</v>
      </c>
      <c r="DI8" s="42" t="s">
        <v>2</v>
      </c>
      <c r="DJ8" s="43">
        <v>4</v>
      </c>
      <c r="DL8" s="41" t="s">
        <v>18</v>
      </c>
      <c r="DM8" s="42" t="s">
        <v>2</v>
      </c>
      <c r="DN8" s="25" t="s">
        <v>11</v>
      </c>
      <c r="DO8" s="52">
        <v>4</v>
      </c>
      <c r="DP8" s="42" t="s">
        <v>2</v>
      </c>
      <c r="DQ8" s="43">
        <v>8</v>
      </c>
      <c r="DS8" s="41" t="s">
        <v>12</v>
      </c>
      <c r="DT8" s="42" t="s">
        <v>2</v>
      </c>
      <c r="DU8" s="25" t="s">
        <v>14</v>
      </c>
      <c r="DV8" s="52">
        <v>10</v>
      </c>
      <c r="DW8" s="42" t="s">
        <v>2</v>
      </c>
      <c r="DX8" s="43">
        <v>2</v>
      </c>
      <c r="DZ8" s="41" t="s">
        <v>19</v>
      </c>
      <c r="EA8" s="42" t="s">
        <v>2</v>
      </c>
      <c r="EB8" s="25" t="s">
        <v>65</v>
      </c>
      <c r="EC8" s="52">
        <v>7</v>
      </c>
      <c r="ED8" s="42" t="s">
        <v>2</v>
      </c>
      <c r="EE8" s="43">
        <v>5</v>
      </c>
      <c r="EG8" s="41" t="s">
        <v>32</v>
      </c>
      <c r="EH8" s="42" t="s">
        <v>2</v>
      </c>
      <c r="EI8" s="25" t="s">
        <v>38</v>
      </c>
      <c r="EJ8" s="52">
        <v>7</v>
      </c>
      <c r="EK8" s="42" t="s">
        <v>2</v>
      </c>
      <c r="EL8" s="43">
        <v>5</v>
      </c>
      <c r="EN8" s="41" t="s">
        <v>38</v>
      </c>
      <c r="EO8" s="42" t="s">
        <v>2</v>
      </c>
      <c r="EP8" s="25" t="s">
        <v>18</v>
      </c>
      <c r="EQ8" s="52">
        <v>6</v>
      </c>
      <c r="ER8" s="42" t="s">
        <v>2</v>
      </c>
      <c r="ES8" s="43">
        <v>6</v>
      </c>
      <c r="EU8" s="41" t="s">
        <v>20</v>
      </c>
      <c r="EV8" s="42" t="s">
        <v>2</v>
      </c>
      <c r="EW8" s="25" t="s">
        <v>31</v>
      </c>
      <c r="EX8" s="52">
        <v>6</v>
      </c>
      <c r="EY8" s="42" t="s">
        <v>2</v>
      </c>
      <c r="EZ8" s="43">
        <v>6</v>
      </c>
      <c r="FB8" s="41" t="s">
        <v>11</v>
      </c>
      <c r="FC8" s="42" t="s">
        <v>2</v>
      </c>
      <c r="FD8" s="25" t="s">
        <v>17</v>
      </c>
      <c r="FE8" s="52">
        <v>8</v>
      </c>
      <c r="FF8" s="42" t="s">
        <v>2</v>
      </c>
      <c r="FG8" s="43">
        <v>4</v>
      </c>
      <c r="FI8" s="41" t="s">
        <v>17</v>
      </c>
      <c r="FJ8" s="42" t="s">
        <v>2</v>
      </c>
      <c r="FK8" s="25" t="s">
        <v>20</v>
      </c>
      <c r="FL8" s="52">
        <v>9</v>
      </c>
      <c r="FM8" s="42" t="s">
        <v>2</v>
      </c>
      <c r="FN8" s="43">
        <v>3</v>
      </c>
      <c r="FP8" s="41" t="s">
        <v>14</v>
      </c>
      <c r="FQ8" s="42" t="s">
        <v>2</v>
      </c>
      <c r="FR8" s="25" t="s">
        <v>15</v>
      </c>
      <c r="FS8" s="52">
        <v>5</v>
      </c>
      <c r="FT8" s="42" t="s">
        <v>2</v>
      </c>
      <c r="FU8" s="43">
        <v>7</v>
      </c>
      <c r="FW8" s="41" t="s">
        <v>11</v>
      </c>
      <c r="FX8" s="42" t="s">
        <v>2</v>
      </c>
      <c r="FY8" s="25" t="s">
        <v>20</v>
      </c>
      <c r="FZ8" s="52">
        <v>6</v>
      </c>
      <c r="GA8" s="42" t="s">
        <v>2</v>
      </c>
      <c r="GB8" s="43">
        <v>6</v>
      </c>
    </row>
    <row r="9" spans="2:184" ht="13.2" x14ac:dyDescent="0.25">
      <c r="B9" s="275"/>
      <c r="D9" s="41" t="s">
        <v>84</v>
      </c>
      <c r="E9" s="42" t="s">
        <v>2</v>
      </c>
      <c r="F9" s="25" t="s">
        <v>11</v>
      </c>
      <c r="G9" s="52">
        <v>6</v>
      </c>
      <c r="H9" s="42" t="s">
        <v>2</v>
      </c>
      <c r="I9" s="43">
        <v>6</v>
      </c>
      <c r="K9" s="41" t="s">
        <v>11</v>
      </c>
      <c r="L9" s="42" t="s">
        <v>2</v>
      </c>
      <c r="M9" s="25" t="s">
        <v>38</v>
      </c>
      <c r="N9" s="52">
        <v>7</v>
      </c>
      <c r="O9" s="42" t="s">
        <v>2</v>
      </c>
      <c r="P9" s="43">
        <v>5</v>
      </c>
      <c r="R9" s="41" t="s">
        <v>84</v>
      </c>
      <c r="S9" s="42" t="s">
        <v>2</v>
      </c>
      <c r="T9" s="25" t="s">
        <v>31</v>
      </c>
      <c r="U9" s="52">
        <v>9</v>
      </c>
      <c r="V9" s="42" t="s">
        <v>2</v>
      </c>
      <c r="W9" s="43">
        <v>3</v>
      </c>
      <c r="Y9" s="41" t="s">
        <v>31</v>
      </c>
      <c r="Z9" s="42" t="s">
        <v>2</v>
      </c>
      <c r="AA9" s="25" t="s">
        <v>32</v>
      </c>
      <c r="AB9" s="52">
        <v>5</v>
      </c>
      <c r="AC9" s="42" t="s">
        <v>2</v>
      </c>
      <c r="AD9" s="43">
        <v>7</v>
      </c>
      <c r="AF9" s="41" t="s">
        <v>32</v>
      </c>
      <c r="AG9" s="42" t="s">
        <v>2</v>
      </c>
      <c r="AH9" s="25" t="s">
        <v>20</v>
      </c>
      <c r="AI9" s="52">
        <v>8</v>
      </c>
      <c r="AJ9" s="42" t="s">
        <v>2</v>
      </c>
      <c r="AK9" s="43">
        <v>4</v>
      </c>
      <c r="AM9" s="41" t="s">
        <v>20</v>
      </c>
      <c r="AN9" s="42" t="s">
        <v>2</v>
      </c>
      <c r="AO9" s="25" t="s">
        <v>18</v>
      </c>
      <c r="AP9" s="52">
        <v>4</v>
      </c>
      <c r="AQ9" s="42" t="s">
        <v>2</v>
      </c>
      <c r="AR9" s="43">
        <v>8</v>
      </c>
      <c r="AT9" s="41" t="s">
        <v>15</v>
      </c>
      <c r="AU9" s="42" t="s">
        <v>2</v>
      </c>
      <c r="AV9" s="25" t="s">
        <v>18</v>
      </c>
      <c r="AW9" s="52">
        <v>9</v>
      </c>
      <c r="AX9" s="42" t="s">
        <v>2</v>
      </c>
      <c r="AY9" s="43">
        <v>3</v>
      </c>
      <c r="BA9" s="41" t="s">
        <v>20</v>
      </c>
      <c r="BB9" s="42" t="s">
        <v>2</v>
      </c>
      <c r="BC9" s="25" t="s">
        <v>12</v>
      </c>
      <c r="BD9" s="52">
        <v>1</v>
      </c>
      <c r="BE9" s="42" t="s">
        <v>2</v>
      </c>
      <c r="BF9" s="43">
        <v>11</v>
      </c>
      <c r="BH9" s="41" t="s">
        <v>84</v>
      </c>
      <c r="BI9" s="42" t="s">
        <v>2</v>
      </c>
      <c r="BJ9" s="25" t="s">
        <v>19</v>
      </c>
      <c r="BK9" s="52">
        <v>3</v>
      </c>
      <c r="BL9" s="42" t="s">
        <v>2</v>
      </c>
      <c r="BM9" s="43">
        <v>9</v>
      </c>
      <c r="BO9" s="41" t="s">
        <v>65</v>
      </c>
      <c r="BP9" s="42" t="s">
        <v>2</v>
      </c>
      <c r="BQ9" s="25" t="s">
        <v>31</v>
      </c>
      <c r="BR9" s="52">
        <v>3</v>
      </c>
      <c r="BS9" s="42" t="s">
        <v>2</v>
      </c>
      <c r="BT9" s="43">
        <v>9</v>
      </c>
      <c r="BV9" s="41" t="s">
        <v>18</v>
      </c>
      <c r="BW9" s="42" t="s">
        <v>2</v>
      </c>
      <c r="BX9" s="25" t="s">
        <v>32</v>
      </c>
      <c r="BY9" s="52">
        <v>4</v>
      </c>
      <c r="BZ9" s="42" t="s">
        <v>2</v>
      </c>
      <c r="CA9" s="43">
        <v>8</v>
      </c>
      <c r="CC9" s="41" t="s">
        <v>31</v>
      </c>
      <c r="CD9" s="42" t="s">
        <v>2</v>
      </c>
      <c r="CE9" s="25" t="s">
        <v>38</v>
      </c>
      <c r="CF9" s="52">
        <v>4</v>
      </c>
      <c r="CG9" s="42" t="s">
        <v>2</v>
      </c>
      <c r="CH9" s="43">
        <v>8</v>
      </c>
      <c r="CJ9" s="41" t="s">
        <v>14</v>
      </c>
      <c r="CK9" s="42" t="s">
        <v>2</v>
      </c>
      <c r="CL9" s="25" t="s">
        <v>32</v>
      </c>
      <c r="CM9" s="52">
        <v>8</v>
      </c>
      <c r="CN9" s="42" t="s">
        <v>2</v>
      </c>
      <c r="CO9" s="43">
        <v>4</v>
      </c>
      <c r="CQ9" s="41" t="s">
        <v>11</v>
      </c>
      <c r="CR9" s="42" t="s">
        <v>2</v>
      </c>
      <c r="CS9" s="25" t="s">
        <v>84</v>
      </c>
      <c r="CT9" s="52">
        <v>8</v>
      </c>
      <c r="CU9" s="42" t="s">
        <v>2</v>
      </c>
      <c r="CV9" s="43">
        <v>4</v>
      </c>
      <c r="CX9" s="41" t="s">
        <v>38</v>
      </c>
      <c r="CY9" s="42" t="s">
        <v>2</v>
      </c>
      <c r="CZ9" s="25" t="s">
        <v>11</v>
      </c>
      <c r="DA9" s="52">
        <v>10</v>
      </c>
      <c r="DB9" s="42" t="s">
        <v>2</v>
      </c>
      <c r="DC9" s="43">
        <v>2</v>
      </c>
      <c r="DE9" s="41" t="s">
        <v>31</v>
      </c>
      <c r="DF9" s="42" t="s">
        <v>2</v>
      </c>
      <c r="DG9" s="25" t="s">
        <v>84</v>
      </c>
      <c r="DH9" s="52">
        <v>4</v>
      </c>
      <c r="DI9" s="42" t="s">
        <v>2</v>
      </c>
      <c r="DJ9" s="43">
        <v>8</v>
      </c>
      <c r="DL9" s="41" t="s">
        <v>32</v>
      </c>
      <c r="DM9" s="42" t="s">
        <v>2</v>
      </c>
      <c r="DN9" s="25" t="s">
        <v>31</v>
      </c>
      <c r="DO9" s="52">
        <v>6</v>
      </c>
      <c r="DP9" s="42" t="s">
        <v>2</v>
      </c>
      <c r="DQ9" s="43">
        <v>6</v>
      </c>
      <c r="DS9" s="41" t="s">
        <v>20</v>
      </c>
      <c r="DT9" s="42" t="s">
        <v>2</v>
      </c>
      <c r="DU9" s="25" t="s">
        <v>32</v>
      </c>
      <c r="DV9" s="52">
        <v>6</v>
      </c>
      <c r="DW9" s="42" t="s">
        <v>2</v>
      </c>
      <c r="DX9" s="43">
        <v>6</v>
      </c>
      <c r="DZ9" s="41" t="s">
        <v>18</v>
      </c>
      <c r="EA9" s="42" t="s">
        <v>2</v>
      </c>
      <c r="EB9" s="25" t="s">
        <v>20</v>
      </c>
      <c r="EC9" s="52">
        <v>7</v>
      </c>
      <c r="ED9" s="42" t="s">
        <v>2</v>
      </c>
      <c r="EE9" s="43">
        <v>5</v>
      </c>
      <c r="EG9" s="41" t="s">
        <v>18</v>
      </c>
      <c r="EH9" s="42" t="s">
        <v>2</v>
      </c>
      <c r="EI9" s="25" t="s">
        <v>15</v>
      </c>
      <c r="EJ9" s="52">
        <v>4</v>
      </c>
      <c r="EK9" s="42" t="s">
        <v>2</v>
      </c>
      <c r="EL9" s="43">
        <v>8</v>
      </c>
      <c r="EN9" s="41" t="s">
        <v>12</v>
      </c>
      <c r="EO9" s="42" t="s">
        <v>2</v>
      </c>
      <c r="EP9" s="25" t="s">
        <v>20</v>
      </c>
      <c r="EQ9" s="52">
        <v>9</v>
      </c>
      <c r="ER9" s="42" t="s">
        <v>2</v>
      </c>
      <c r="ES9" s="43">
        <v>3</v>
      </c>
      <c r="EU9" s="41" t="s">
        <v>19</v>
      </c>
      <c r="EV9" s="42" t="s">
        <v>2</v>
      </c>
      <c r="EW9" s="25" t="s">
        <v>84</v>
      </c>
      <c r="EX9" s="52">
        <v>6</v>
      </c>
      <c r="EY9" s="42" t="s">
        <v>2</v>
      </c>
      <c r="EZ9" s="43">
        <v>6</v>
      </c>
      <c r="FB9" s="41" t="s">
        <v>31</v>
      </c>
      <c r="FC9" s="42" t="s">
        <v>2</v>
      </c>
      <c r="FD9" s="25" t="s">
        <v>65</v>
      </c>
      <c r="FE9" s="52">
        <v>10</v>
      </c>
      <c r="FF9" s="42" t="s">
        <v>2</v>
      </c>
      <c r="FG9" s="43">
        <v>2</v>
      </c>
      <c r="FI9" s="41" t="s">
        <v>32</v>
      </c>
      <c r="FJ9" s="42" t="s">
        <v>2</v>
      </c>
      <c r="FK9" s="25" t="s">
        <v>18</v>
      </c>
      <c r="FL9" s="52">
        <v>4</v>
      </c>
      <c r="FM9" s="42" t="s">
        <v>2</v>
      </c>
      <c r="FN9" s="43">
        <v>8</v>
      </c>
      <c r="FP9" s="41" t="s">
        <v>38</v>
      </c>
      <c r="FQ9" s="42" t="s">
        <v>2</v>
      </c>
      <c r="FR9" s="25" t="s">
        <v>31</v>
      </c>
      <c r="FS9" s="52">
        <v>6</v>
      </c>
      <c r="FT9" s="42" t="s">
        <v>2</v>
      </c>
      <c r="FU9" s="43">
        <v>6</v>
      </c>
      <c r="FW9" s="41" t="s">
        <v>32</v>
      </c>
      <c r="FX9" s="42" t="s">
        <v>2</v>
      </c>
      <c r="FY9" s="25" t="s">
        <v>14</v>
      </c>
      <c r="FZ9" s="52">
        <v>5</v>
      </c>
      <c r="GA9" s="42" t="s">
        <v>2</v>
      </c>
      <c r="GB9" s="43">
        <v>7</v>
      </c>
    </row>
    <row r="10" spans="2:184" ht="13.2" x14ac:dyDescent="0.25">
      <c r="B10" s="275"/>
      <c r="D10" s="41" t="s">
        <v>38</v>
      </c>
      <c r="E10" s="42" t="s">
        <v>2</v>
      </c>
      <c r="F10" s="25" t="s">
        <v>20</v>
      </c>
      <c r="G10" s="52">
        <v>10</v>
      </c>
      <c r="H10" s="42" t="s">
        <v>2</v>
      </c>
      <c r="I10" s="43">
        <v>2</v>
      </c>
      <c r="K10" s="41" t="s">
        <v>20</v>
      </c>
      <c r="L10" s="42" t="s">
        <v>2</v>
      </c>
      <c r="M10" s="25" t="s">
        <v>14</v>
      </c>
      <c r="N10" s="52">
        <v>10</v>
      </c>
      <c r="O10" s="42" t="s">
        <v>2</v>
      </c>
      <c r="P10" s="43">
        <v>2</v>
      </c>
      <c r="R10" s="41" t="s">
        <v>15</v>
      </c>
      <c r="S10" s="42" t="s">
        <v>2</v>
      </c>
      <c r="T10" s="25" t="s">
        <v>20</v>
      </c>
      <c r="U10" s="52">
        <v>8</v>
      </c>
      <c r="V10" s="42" t="s">
        <v>2</v>
      </c>
      <c r="W10" s="43">
        <v>4</v>
      </c>
      <c r="Y10" s="41" t="s">
        <v>20</v>
      </c>
      <c r="Z10" s="42" t="s">
        <v>2</v>
      </c>
      <c r="AA10" s="25" t="s">
        <v>19</v>
      </c>
      <c r="AB10" s="52">
        <v>3</v>
      </c>
      <c r="AC10" s="42" t="s">
        <v>2</v>
      </c>
      <c r="AD10" s="43">
        <v>9</v>
      </c>
      <c r="AF10" s="41" t="s">
        <v>18</v>
      </c>
      <c r="AG10" s="42" t="s">
        <v>2</v>
      </c>
      <c r="AH10" s="25" t="s">
        <v>17</v>
      </c>
      <c r="AI10" s="52">
        <v>7</v>
      </c>
      <c r="AJ10" s="42" t="s">
        <v>2</v>
      </c>
      <c r="AK10" s="43">
        <v>5</v>
      </c>
      <c r="AM10" s="41" t="s">
        <v>32</v>
      </c>
      <c r="AN10" s="42" t="s">
        <v>2</v>
      </c>
      <c r="AO10" s="25" t="s">
        <v>15</v>
      </c>
      <c r="AP10" s="52">
        <v>6</v>
      </c>
      <c r="AQ10" s="42" t="s">
        <v>2</v>
      </c>
      <c r="AR10" s="43">
        <v>6</v>
      </c>
      <c r="AT10" s="41" t="s">
        <v>84</v>
      </c>
      <c r="AU10" s="42" t="s">
        <v>2</v>
      </c>
      <c r="AV10" s="25" t="s">
        <v>20</v>
      </c>
      <c r="AW10" s="52">
        <v>10</v>
      </c>
      <c r="AX10" s="42" t="s">
        <v>2</v>
      </c>
      <c r="AY10" s="43">
        <v>2</v>
      </c>
      <c r="BA10" s="41" t="s">
        <v>11</v>
      </c>
      <c r="BB10" s="42" t="s">
        <v>2</v>
      </c>
      <c r="BC10" s="25" t="s">
        <v>15</v>
      </c>
      <c r="BD10" s="52">
        <v>7</v>
      </c>
      <c r="BE10" s="42" t="s">
        <v>2</v>
      </c>
      <c r="BF10" s="43">
        <v>5</v>
      </c>
      <c r="BH10" s="75" t="s">
        <v>38</v>
      </c>
      <c r="BI10" s="42" t="s">
        <v>2</v>
      </c>
      <c r="BJ10" s="76" t="s">
        <v>15</v>
      </c>
      <c r="BK10" s="52">
        <v>4</v>
      </c>
      <c r="BL10" s="42" t="s">
        <v>2</v>
      </c>
      <c r="BM10" s="43">
        <v>8</v>
      </c>
      <c r="BO10" s="41" t="s">
        <v>38</v>
      </c>
      <c r="BP10" s="42" t="s">
        <v>2</v>
      </c>
      <c r="BQ10" s="25" t="s">
        <v>14</v>
      </c>
      <c r="BR10" s="52">
        <v>9</v>
      </c>
      <c r="BS10" s="42" t="s">
        <v>2</v>
      </c>
      <c r="BT10" s="43">
        <v>3</v>
      </c>
      <c r="BV10" s="41" t="s">
        <v>11</v>
      </c>
      <c r="BW10" s="42" t="s">
        <v>2</v>
      </c>
      <c r="BX10" s="25" t="s">
        <v>65</v>
      </c>
      <c r="BY10" s="52">
        <v>11</v>
      </c>
      <c r="BZ10" s="42" t="s">
        <v>2</v>
      </c>
      <c r="CA10" s="43">
        <v>1</v>
      </c>
      <c r="CC10" s="41" t="s">
        <v>32</v>
      </c>
      <c r="CD10" s="42" t="s">
        <v>2</v>
      </c>
      <c r="CE10" s="25" t="s">
        <v>84</v>
      </c>
      <c r="CF10" s="52">
        <v>7</v>
      </c>
      <c r="CG10" s="42" t="s">
        <v>2</v>
      </c>
      <c r="CH10" s="43">
        <v>5</v>
      </c>
      <c r="CJ10" s="41" t="s">
        <v>38</v>
      </c>
      <c r="CK10" s="42" t="s">
        <v>2</v>
      </c>
      <c r="CL10" s="25" t="s">
        <v>84</v>
      </c>
      <c r="CM10" s="52">
        <v>7</v>
      </c>
      <c r="CN10" s="42" t="s">
        <v>2</v>
      </c>
      <c r="CO10" s="43">
        <v>5</v>
      </c>
      <c r="CQ10" s="41" t="s">
        <v>20</v>
      </c>
      <c r="CR10" s="42" t="s">
        <v>2</v>
      </c>
      <c r="CS10" s="25" t="s">
        <v>38</v>
      </c>
      <c r="CT10" s="52">
        <v>5</v>
      </c>
      <c r="CU10" s="42" t="s">
        <v>2</v>
      </c>
      <c r="CV10" s="43">
        <v>7</v>
      </c>
      <c r="CX10" s="41" t="s">
        <v>14</v>
      </c>
      <c r="CY10" s="42" t="s">
        <v>2</v>
      </c>
      <c r="CZ10" s="25" t="s">
        <v>20</v>
      </c>
      <c r="DA10" s="52">
        <v>6</v>
      </c>
      <c r="DB10" s="42" t="s">
        <v>2</v>
      </c>
      <c r="DC10" s="43">
        <v>6</v>
      </c>
      <c r="DE10" s="41" t="s">
        <v>20</v>
      </c>
      <c r="DF10" s="42" t="s">
        <v>2</v>
      </c>
      <c r="DG10" s="25" t="s">
        <v>15</v>
      </c>
      <c r="DH10" s="52">
        <v>5</v>
      </c>
      <c r="DI10" s="42" t="s">
        <v>2</v>
      </c>
      <c r="DJ10" s="43">
        <v>7</v>
      </c>
      <c r="DL10" s="41" t="s">
        <v>19</v>
      </c>
      <c r="DM10" s="42" t="s">
        <v>2</v>
      </c>
      <c r="DN10" s="25" t="s">
        <v>20</v>
      </c>
      <c r="DO10" s="52">
        <v>11</v>
      </c>
      <c r="DP10" s="42" t="s">
        <v>2</v>
      </c>
      <c r="DQ10" s="43">
        <v>1</v>
      </c>
      <c r="DS10" s="41" t="s">
        <v>17</v>
      </c>
      <c r="DT10" s="42" t="s">
        <v>2</v>
      </c>
      <c r="DU10" s="25" t="s">
        <v>18</v>
      </c>
      <c r="DV10" s="52">
        <v>4</v>
      </c>
      <c r="DW10" s="42" t="s">
        <v>2</v>
      </c>
      <c r="DX10" s="43">
        <v>8</v>
      </c>
      <c r="DZ10" s="41" t="s">
        <v>15</v>
      </c>
      <c r="EA10" s="42" t="s">
        <v>2</v>
      </c>
      <c r="EB10" s="25" t="s">
        <v>32</v>
      </c>
      <c r="EC10" s="52">
        <v>10</v>
      </c>
      <c r="ED10" s="42" t="s">
        <v>2</v>
      </c>
      <c r="EE10" s="43">
        <v>2</v>
      </c>
      <c r="EG10" s="41" t="s">
        <v>20</v>
      </c>
      <c r="EH10" s="42" t="s">
        <v>2</v>
      </c>
      <c r="EI10" s="25" t="s">
        <v>84</v>
      </c>
      <c r="EJ10" s="52">
        <v>3</v>
      </c>
      <c r="EK10" s="42" t="s">
        <v>2</v>
      </c>
      <c r="EL10" s="43">
        <v>9</v>
      </c>
      <c r="EN10" s="41" t="s">
        <v>15</v>
      </c>
      <c r="EO10" s="42" t="s">
        <v>2</v>
      </c>
      <c r="EP10" s="25" t="s">
        <v>11</v>
      </c>
      <c r="EQ10" s="52">
        <v>12</v>
      </c>
      <c r="ER10" s="42" t="s">
        <v>2</v>
      </c>
      <c r="ES10" s="43">
        <v>0</v>
      </c>
      <c r="EU10" s="41" t="s">
        <v>15</v>
      </c>
      <c r="EV10" s="42" t="s">
        <v>2</v>
      </c>
      <c r="EW10" s="25" t="s">
        <v>38</v>
      </c>
      <c r="EX10" s="52">
        <v>10</v>
      </c>
      <c r="EY10" s="42" t="s">
        <v>2</v>
      </c>
      <c r="EZ10" s="43">
        <v>2</v>
      </c>
      <c r="FB10" s="75" t="s">
        <v>14</v>
      </c>
      <c r="FC10" s="42" t="s">
        <v>2</v>
      </c>
      <c r="FD10" s="76" t="s">
        <v>38</v>
      </c>
      <c r="FE10" s="52">
        <v>2</v>
      </c>
      <c r="FF10" s="42" t="s">
        <v>2</v>
      </c>
      <c r="FG10" s="43">
        <v>10</v>
      </c>
      <c r="FI10" s="41" t="s">
        <v>65</v>
      </c>
      <c r="FJ10" s="42" t="s">
        <v>2</v>
      </c>
      <c r="FK10" s="25" t="s">
        <v>11</v>
      </c>
      <c r="FL10" s="52">
        <v>2</v>
      </c>
      <c r="FM10" s="42" t="s">
        <v>2</v>
      </c>
      <c r="FN10" s="43">
        <v>10</v>
      </c>
      <c r="FP10" s="41" t="s">
        <v>84</v>
      </c>
      <c r="FQ10" s="42" t="s">
        <v>2</v>
      </c>
      <c r="FR10" s="25" t="s">
        <v>32</v>
      </c>
      <c r="FS10" s="52">
        <v>7</v>
      </c>
      <c r="FT10" s="42" t="s">
        <v>2</v>
      </c>
      <c r="FU10" s="43">
        <v>5</v>
      </c>
      <c r="FW10" s="41" t="s">
        <v>84</v>
      </c>
      <c r="FX10" s="42" t="s">
        <v>2</v>
      </c>
      <c r="FY10" s="25" t="s">
        <v>38</v>
      </c>
      <c r="FZ10" s="52">
        <v>7</v>
      </c>
      <c r="GA10" s="42" t="s">
        <v>2</v>
      </c>
      <c r="GB10" s="43">
        <v>5</v>
      </c>
    </row>
    <row r="11" spans="2:184" ht="13.8" thickBot="1" x14ac:dyDescent="0.3">
      <c r="B11" s="275"/>
      <c r="D11" s="44" t="s">
        <v>14</v>
      </c>
      <c r="E11" s="45" t="s">
        <v>2</v>
      </c>
      <c r="F11" s="46" t="s">
        <v>37</v>
      </c>
      <c r="G11" s="56" t="s">
        <v>39</v>
      </c>
      <c r="H11" s="57" t="s">
        <v>39</v>
      </c>
      <c r="I11" s="58" t="s">
        <v>39</v>
      </c>
      <c r="K11" s="44" t="s">
        <v>19</v>
      </c>
      <c r="L11" s="45" t="s">
        <v>2</v>
      </c>
      <c r="M11" s="46" t="s">
        <v>37</v>
      </c>
      <c r="N11" s="56" t="s">
        <v>39</v>
      </c>
      <c r="O11" s="57" t="s">
        <v>39</v>
      </c>
      <c r="P11" s="58" t="s">
        <v>39</v>
      </c>
      <c r="R11" s="44" t="s">
        <v>38</v>
      </c>
      <c r="S11" s="45" t="s">
        <v>2</v>
      </c>
      <c r="T11" s="46" t="s">
        <v>37</v>
      </c>
      <c r="U11" s="56" t="s">
        <v>39</v>
      </c>
      <c r="V11" s="45" t="s">
        <v>2</v>
      </c>
      <c r="W11" s="58" t="s">
        <v>39</v>
      </c>
      <c r="Y11" s="44" t="s">
        <v>84</v>
      </c>
      <c r="Z11" s="45" t="s">
        <v>2</v>
      </c>
      <c r="AA11" s="46" t="s">
        <v>37</v>
      </c>
      <c r="AB11" s="56" t="s">
        <v>39</v>
      </c>
      <c r="AC11" s="45" t="s">
        <v>2</v>
      </c>
      <c r="AD11" s="58" t="s">
        <v>39</v>
      </c>
      <c r="AF11" s="44" t="s">
        <v>31</v>
      </c>
      <c r="AG11" s="45" t="s">
        <v>2</v>
      </c>
      <c r="AH11" s="46" t="s">
        <v>37</v>
      </c>
      <c r="AI11" s="56" t="s">
        <v>39</v>
      </c>
      <c r="AJ11" s="45" t="s">
        <v>2</v>
      </c>
      <c r="AK11" s="58" t="s">
        <v>39</v>
      </c>
      <c r="AM11" s="44" t="s">
        <v>12</v>
      </c>
      <c r="AN11" s="45" t="s">
        <v>2</v>
      </c>
      <c r="AO11" s="46" t="s">
        <v>37</v>
      </c>
      <c r="AP11" s="56" t="s">
        <v>39</v>
      </c>
      <c r="AQ11" s="45" t="s">
        <v>2</v>
      </c>
      <c r="AR11" s="58" t="s">
        <v>39</v>
      </c>
      <c r="AT11" s="44" t="s">
        <v>65</v>
      </c>
      <c r="AU11" s="45" t="s">
        <v>2</v>
      </c>
      <c r="AV11" s="46" t="s">
        <v>37</v>
      </c>
      <c r="AW11" s="56" t="s">
        <v>39</v>
      </c>
      <c r="AX11" s="45" t="s">
        <v>2</v>
      </c>
      <c r="AY11" s="58" t="s">
        <v>39</v>
      </c>
      <c r="BA11" s="44" t="s">
        <v>32</v>
      </c>
      <c r="BB11" s="45" t="s">
        <v>2</v>
      </c>
      <c r="BC11" s="46" t="s">
        <v>37</v>
      </c>
      <c r="BD11" s="56" t="s">
        <v>39</v>
      </c>
      <c r="BE11" s="45" t="s">
        <v>2</v>
      </c>
      <c r="BF11" s="58" t="s">
        <v>39</v>
      </c>
      <c r="BH11" s="44" t="s">
        <v>11</v>
      </c>
      <c r="BI11" s="45" t="s">
        <v>2</v>
      </c>
      <c r="BJ11" s="46" t="s">
        <v>37</v>
      </c>
      <c r="BK11" s="56" t="s">
        <v>39</v>
      </c>
      <c r="BL11" s="45" t="s">
        <v>2</v>
      </c>
      <c r="BM11" s="58" t="s">
        <v>39</v>
      </c>
      <c r="BO11" s="44" t="s">
        <v>20</v>
      </c>
      <c r="BP11" s="45" t="s">
        <v>2</v>
      </c>
      <c r="BQ11" s="46" t="s">
        <v>37</v>
      </c>
      <c r="BR11" s="56" t="s">
        <v>39</v>
      </c>
      <c r="BS11" s="45" t="s">
        <v>2</v>
      </c>
      <c r="BT11" s="58" t="s">
        <v>39</v>
      </c>
      <c r="BV11" s="44" t="s">
        <v>15</v>
      </c>
      <c r="BW11" s="45" t="s">
        <v>2</v>
      </c>
      <c r="BX11" s="46" t="s">
        <v>37</v>
      </c>
      <c r="BY11" s="56" t="s">
        <v>39</v>
      </c>
      <c r="BZ11" s="45" t="s">
        <v>2</v>
      </c>
      <c r="CA11" s="58" t="s">
        <v>39</v>
      </c>
      <c r="CC11" s="44" t="s">
        <v>17</v>
      </c>
      <c r="CD11" s="45" t="s">
        <v>2</v>
      </c>
      <c r="CE11" s="46" t="s">
        <v>37</v>
      </c>
      <c r="CF11" s="56" t="s">
        <v>39</v>
      </c>
      <c r="CG11" s="45" t="s">
        <v>2</v>
      </c>
      <c r="CH11" s="58" t="s">
        <v>39</v>
      </c>
      <c r="CJ11" s="44" t="s">
        <v>18</v>
      </c>
      <c r="CK11" s="45" t="s">
        <v>2</v>
      </c>
      <c r="CL11" s="46" t="s">
        <v>37</v>
      </c>
      <c r="CM11" s="56" t="s">
        <v>39</v>
      </c>
      <c r="CN11" s="45" t="s">
        <v>2</v>
      </c>
      <c r="CO11" s="58" t="s">
        <v>39</v>
      </c>
      <c r="CQ11" s="44" t="s">
        <v>14</v>
      </c>
      <c r="CR11" s="45" t="s">
        <v>2</v>
      </c>
      <c r="CS11" s="46" t="s">
        <v>37</v>
      </c>
      <c r="CT11" s="56" t="s">
        <v>39</v>
      </c>
      <c r="CU11" s="57" t="s">
        <v>2</v>
      </c>
      <c r="CV11" s="58" t="s">
        <v>39</v>
      </c>
      <c r="CX11" s="44" t="s">
        <v>19</v>
      </c>
      <c r="CY11" s="45" t="s">
        <v>2</v>
      </c>
      <c r="CZ11" s="46" t="s">
        <v>37</v>
      </c>
      <c r="DA11" s="56" t="s">
        <v>39</v>
      </c>
      <c r="DB11" s="57" t="s">
        <v>2</v>
      </c>
      <c r="DC11" s="58" t="s">
        <v>39</v>
      </c>
      <c r="DE11" s="44" t="s">
        <v>38</v>
      </c>
      <c r="DF11" s="45" t="s">
        <v>2</v>
      </c>
      <c r="DG11" s="46" t="s">
        <v>37</v>
      </c>
      <c r="DH11" s="56" t="s">
        <v>39</v>
      </c>
      <c r="DI11" s="45" t="s">
        <v>2</v>
      </c>
      <c r="DJ11" s="58" t="s">
        <v>39</v>
      </c>
      <c r="DL11" s="44" t="s">
        <v>84</v>
      </c>
      <c r="DM11" s="45" t="s">
        <v>2</v>
      </c>
      <c r="DN11" s="46" t="s">
        <v>37</v>
      </c>
      <c r="DO11" s="56" t="s">
        <v>39</v>
      </c>
      <c r="DP11" s="45" t="s">
        <v>2</v>
      </c>
      <c r="DQ11" s="58" t="s">
        <v>39</v>
      </c>
      <c r="DS11" s="44" t="s">
        <v>31</v>
      </c>
      <c r="DT11" s="45" t="s">
        <v>2</v>
      </c>
      <c r="DU11" s="46" t="s">
        <v>37</v>
      </c>
      <c r="DV11" s="56" t="s">
        <v>39</v>
      </c>
      <c r="DW11" s="45" t="s">
        <v>2</v>
      </c>
      <c r="DX11" s="58" t="s">
        <v>39</v>
      </c>
      <c r="DZ11" s="44" t="s">
        <v>12</v>
      </c>
      <c r="EA11" s="45" t="s">
        <v>2</v>
      </c>
      <c r="EB11" s="46" t="s">
        <v>37</v>
      </c>
      <c r="EC11" s="56" t="s">
        <v>39</v>
      </c>
      <c r="ED11" s="45" t="s">
        <v>2</v>
      </c>
      <c r="EE11" s="58" t="s">
        <v>39</v>
      </c>
      <c r="EG11" s="44" t="s">
        <v>65</v>
      </c>
      <c r="EH11" s="45" t="s">
        <v>2</v>
      </c>
      <c r="EI11" s="46" t="s">
        <v>37</v>
      </c>
      <c r="EJ11" s="56" t="s">
        <v>39</v>
      </c>
      <c r="EK11" s="45" t="s">
        <v>2</v>
      </c>
      <c r="EL11" s="58" t="s">
        <v>39</v>
      </c>
      <c r="EN11" s="44" t="s">
        <v>32</v>
      </c>
      <c r="EO11" s="45" t="s">
        <v>2</v>
      </c>
      <c r="EP11" s="46" t="s">
        <v>37</v>
      </c>
      <c r="EQ11" s="56" t="s">
        <v>39</v>
      </c>
      <c r="ER11" s="45" t="s">
        <v>2</v>
      </c>
      <c r="ES11" s="58" t="s">
        <v>39</v>
      </c>
      <c r="EU11" s="44" t="s">
        <v>11</v>
      </c>
      <c r="EV11" s="45" t="s">
        <v>2</v>
      </c>
      <c r="EW11" s="46" t="s">
        <v>37</v>
      </c>
      <c r="EX11" s="56" t="s">
        <v>39</v>
      </c>
      <c r="EY11" s="45" t="s">
        <v>2</v>
      </c>
      <c r="EZ11" s="58" t="s">
        <v>39</v>
      </c>
      <c r="FB11" s="44" t="s">
        <v>20</v>
      </c>
      <c r="FC11" s="45" t="s">
        <v>2</v>
      </c>
      <c r="FD11" s="46" t="s">
        <v>37</v>
      </c>
      <c r="FE11" s="56" t="s">
        <v>39</v>
      </c>
      <c r="FF11" s="45" t="s">
        <v>2</v>
      </c>
      <c r="FG11" s="58" t="s">
        <v>39</v>
      </c>
      <c r="FI11" s="44" t="s">
        <v>15</v>
      </c>
      <c r="FJ11" s="45" t="s">
        <v>2</v>
      </c>
      <c r="FK11" s="46" t="s">
        <v>37</v>
      </c>
      <c r="FL11" s="56" t="s">
        <v>39</v>
      </c>
      <c r="FM11" s="45" t="s">
        <v>2</v>
      </c>
      <c r="FN11" s="58" t="s">
        <v>39</v>
      </c>
      <c r="FP11" s="44" t="s">
        <v>17</v>
      </c>
      <c r="FQ11" s="45" t="s">
        <v>2</v>
      </c>
      <c r="FR11" s="46" t="s">
        <v>37</v>
      </c>
      <c r="FS11" s="56" t="s">
        <v>39</v>
      </c>
      <c r="FT11" s="45" t="s">
        <v>2</v>
      </c>
      <c r="FU11" s="58" t="s">
        <v>39</v>
      </c>
      <c r="FW11" s="44" t="s">
        <v>18</v>
      </c>
      <c r="FX11" s="45" t="s">
        <v>2</v>
      </c>
      <c r="FY11" s="46" t="s">
        <v>37</v>
      </c>
      <c r="FZ11" s="56" t="s">
        <v>39</v>
      </c>
      <c r="GA11" s="45" t="s">
        <v>2</v>
      </c>
      <c r="GB11" s="58" t="s">
        <v>39</v>
      </c>
    </row>
    <row r="12" spans="2:184" ht="5.25" customHeight="1" thickBot="1" x14ac:dyDescent="0.3">
      <c r="N12" s="28"/>
      <c r="O12" s="28"/>
      <c r="P12" s="28"/>
      <c r="U12" s="28"/>
      <c r="V12" s="28"/>
      <c r="W12" s="28"/>
      <c r="AB12" s="28"/>
      <c r="AC12" s="28"/>
      <c r="AD12" s="28"/>
      <c r="AI12" s="28"/>
      <c r="AJ12" s="28"/>
      <c r="AK12" s="28"/>
      <c r="AP12" s="28"/>
      <c r="AQ12" s="28"/>
      <c r="AR12" s="28"/>
      <c r="AW12" s="28"/>
      <c r="AX12" s="28"/>
      <c r="AY12" s="28"/>
      <c r="BD12" s="28"/>
      <c r="BE12" s="28"/>
      <c r="BF12" s="28"/>
      <c r="BK12" s="28"/>
      <c r="BL12" s="28"/>
      <c r="BM12" s="28"/>
      <c r="BR12" s="28"/>
      <c r="BS12" s="28"/>
      <c r="BT12" s="28"/>
      <c r="BY12" s="28"/>
      <c r="BZ12" s="28"/>
      <c r="CA12" s="28"/>
      <c r="CF12" s="28"/>
      <c r="CG12" s="28"/>
      <c r="CH12" s="28"/>
      <c r="CM12" s="28"/>
      <c r="CN12" s="28"/>
      <c r="CO12" s="28"/>
      <c r="CT12" s="28"/>
      <c r="CU12" s="28"/>
      <c r="CV12" s="28"/>
      <c r="DA12" s="28"/>
      <c r="DB12" s="28"/>
      <c r="DC12" s="28"/>
      <c r="DH12" s="28"/>
      <c r="DI12" s="28"/>
      <c r="DJ12" s="28"/>
      <c r="DO12" s="28"/>
      <c r="DP12" s="28"/>
      <c r="DQ12" s="28"/>
      <c r="DV12" s="28"/>
      <c r="DW12" s="28"/>
      <c r="DX12" s="28"/>
      <c r="EC12" s="28"/>
      <c r="ED12" s="28"/>
      <c r="EE12" s="28"/>
      <c r="EJ12" s="28"/>
      <c r="EK12" s="28"/>
      <c r="EL12" s="28"/>
      <c r="EQ12" s="28"/>
      <c r="ER12" s="28"/>
      <c r="ES12" s="28"/>
      <c r="EX12" s="28"/>
      <c r="EY12" s="28"/>
      <c r="EZ12" s="28"/>
      <c r="FE12" s="28"/>
      <c r="FF12" s="28"/>
      <c r="FG12" s="28"/>
      <c r="FL12" s="28"/>
      <c r="FM12" s="28"/>
      <c r="FN12" s="28"/>
      <c r="FS12" s="28"/>
      <c r="FT12" s="28"/>
      <c r="FU12" s="28"/>
      <c r="FZ12" s="28"/>
      <c r="GA12" s="28"/>
      <c r="GB12" s="28"/>
    </row>
    <row r="13" spans="2:184" ht="15.75" hidden="1" customHeight="1" thickBot="1" x14ac:dyDescent="0.3">
      <c r="N13" s="28"/>
      <c r="O13" s="28"/>
      <c r="P13" s="28"/>
      <c r="U13" s="28"/>
      <c r="V13" s="28"/>
      <c r="W13" s="28"/>
      <c r="AB13" s="28"/>
      <c r="AC13" s="28"/>
      <c r="AD13" s="28"/>
      <c r="AI13" s="28"/>
      <c r="AJ13" s="28"/>
      <c r="AK13" s="28"/>
      <c r="AP13" s="28"/>
      <c r="AQ13" s="28"/>
      <c r="AR13" s="28"/>
      <c r="AW13" s="28"/>
      <c r="AX13" s="28"/>
      <c r="AY13" s="28"/>
      <c r="BD13" s="28"/>
      <c r="BE13" s="28"/>
      <c r="BF13" s="28"/>
      <c r="BK13" s="28"/>
      <c r="BL13" s="28"/>
      <c r="BM13" s="28"/>
      <c r="BR13" s="28"/>
      <c r="BS13" s="28"/>
      <c r="BT13" s="28"/>
      <c r="BY13" s="28"/>
      <c r="BZ13" s="28"/>
      <c r="CA13" s="28"/>
      <c r="CF13" s="28"/>
      <c r="CG13" s="28"/>
      <c r="CH13" s="28"/>
      <c r="CM13" s="28"/>
      <c r="CN13" s="28"/>
      <c r="CO13" s="28"/>
      <c r="CT13" s="28"/>
      <c r="CU13" s="28"/>
      <c r="CV13" s="28"/>
      <c r="DA13" s="28"/>
      <c r="DB13" s="28"/>
      <c r="DC13" s="28"/>
      <c r="DH13" s="28"/>
      <c r="DI13" s="28"/>
      <c r="DJ13" s="28"/>
      <c r="DO13" s="28"/>
      <c r="DP13" s="28"/>
      <c r="DQ13" s="28"/>
      <c r="DV13" s="28"/>
      <c r="DW13" s="28"/>
      <c r="DX13" s="28"/>
      <c r="EC13" s="28"/>
      <c r="ED13" s="28"/>
      <c r="EE13" s="28"/>
      <c r="EJ13" s="28"/>
      <c r="EK13" s="28"/>
      <c r="EL13" s="28"/>
      <c r="EQ13" s="28"/>
      <c r="ER13" s="28"/>
      <c r="ES13" s="28"/>
      <c r="EX13" s="28"/>
      <c r="EY13" s="28"/>
      <c r="EZ13" s="28"/>
      <c r="FE13" s="28"/>
      <c r="FF13" s="28"/>
      <c r="FG13" s="28"/>
      <c r="FL13" s="28"/>
      <c r="FM13" s="28"/>
      <c r="FN13" s="28"/>
      <c r="FS13" s="28"/>
      <c r="FT13" s="28"/>
      <c r="FU13" s="28"/>
      <c r="FZ13" s="28"/>
      <c r="GA13" s="28"/>
      <c r="GB13" s="28"/>
    </row>
    <row r="14" spans="2:184" ht="15.75" hidden="1" customHeight="1" thickBot="1" x14ac:dyDescent="0.3">
      <c r="N14" s="28"/>
      <c r="O14" s="28"/>
      <c r="P14" s="28"/>
      <c r="U14" s="28"/>
      <c r="V14" s="28"/>
      <c r="W14" s="28"/>
      <c r="AB14" s="28"/>
      <c r="AC14" s="28"/>
      <c r="AD14" s="28"/>
      <c r="AI14" s="28"/>
      <c r="AJ14" s="28"/>
      <c r="AK14" s="28"/>
      <c r="AP14" s="28"/>
      <c r="AQ14" s="28"/>
      <c r="AR14" s="28"/>
      <c r="AW14" s="28"/>
      <c r="AX14" s="28"/>
      <c r="AY14" s="28"/>
      <c r="BD14" s="28"/>
      <c r="BE14" s="28"/>
      <c r="BF14" s="28"/>
      <c r="BK14" s="28"/>
      <c r="BL14" s="28"/>
      <c r="BM14" s="28"/>
      <c r="BR14" s="28"/>
      <c r="BS14" s="28"/>
      <c r="BT14" s="28"/>
      <c r="BY14" s="28"/>
      <c r="BZ14" s="28"/>
      <c r="CA14" s="28"/>
      <c r="CF14" s="28"/>
      <c r="CG14" s="28"/>
      <c r="CH14" s="28"/>
      <c r="CM14" s="28"/>
      <c r="CN14" s="28"/>
      <c r="CO14" s="28"/>
      <c r="CT14" s="28"/>
      <c r="CU14" s="28"/>
      <c r="CV14" s="28"/>
      <c r="DA14" s="28"/>
      <c r="DB14" s="28"/>
      <c r="DC14" s="28"/>
      <c r="DH14" s="28"/>
      <c r="DI14" s="28"/>
      <c r="DJ14" s="28"/>
      <c r="DO14" s="28"/>
      <c r="DP14" s="28"/>
      <c r="DQ14" s="28"/>
      <c r="DV14" s="28"/>
      <c r="DW14" s="28"/>
      <c r="DX14" s="28"/>
      <c r="EC14" s="28"/>
      <c r="ED14" s="28"/>
      <c r="EE14" s="28"/>
      <c r="EJ14" s="28"/>
      <c r="EK14" s="28"/>
      <c r="EL14" s="28"/>
      <c r="EQ14" s="28"/>
      <c r="ER14" s="28"/>
      <c r="ES14" s="28"/>
      <c r="EX14" s="28"/>
      <c r="EY14" s="28"/>
      <c r="EZ14" s="28"/>
      <c r="FE14" s="28"/>
      <c r="FF14" s="28"/>
      <c r="FG14" s="28"/>
      <c r="FL14" s="28"/>
      <c r="FM14" s="28"/>
      <c r="FN14" s="28"/>
      <c r="FS14" s="28"/>
      <c r="FT14" s="28"/>
      <c r="FU14" s="28"/>
      <c r="FZ14" s="28"/>
      <c r="GA14" s="28"/>
      <c r="GB14" s="28"/>
    </row>
    <row r="15" spans="2:184" ht="15.75" hidden="1" customHeight="1" thickBot="1" x14ac:dyDescent="0.3">
      <c r="N15" s="28"/>
      <c r="O15" s="28"/>
      <c r="P15" s="28"/>
      <c r="U15" s="28"/>
      <c r="V15" s="28"/>
      <c r="W15" s="28"/>
      <c r="AB15" s="28"/>
      <c r="AC15" s="28"/>
      <c r="AD15" s="28"/>
      <c r="AI15" s="28"/>
      <c r="AJ15" s="28"/>
      <c r="AK15" s="28"/>
      <c r="AP15" s="28"/>
      <c r="AQ15" s="28"/>
      <c r="AR15" s="28"/>
      <c r="AW15" s="28"/>
      <c r="AX15" s="28"/>
      <c r="AY15" s="28"/>
      <c r="BD15" s="28"/>
      <c r="BE15" s="28"/>
      <c r="BF15" s="28"/>
      <c r="BK15" s="28"/>
      <c r="BL15" s="28"/>
      <c r="BM15" s="28"/>
      <c r="BR15" s="28"/>
      <c r="BS15" s="28"/>
      <c r="BT15" s="28"/>
      <c r="BY15" s="28"/>
      <c r="BZ15" s="28"/>
      <c r="CA15" s="28"/>
      <c r="CF15" s="28"/>
      <c r="CG15" s="28"/>
      <c r="CH15" s="28"/>
      <c r="CM15" s="28"/>
      <c r="CN15" s="28"/>
      <c r="CO15" s="28"/>
      <c r="CT15" s="28"/>
      <c r="CU15" s="28"/>
      <c r="CV15" s="28"/>
      <c r="DA15" s="28"/>
      <c r="DB15" s="28"/>
      <c r="DC15" s="28"/>
      <c r="DH15" s="28"/>
      <c r="DI15" s="28"/>
      <c r="DJ15" s="28"/>
      <c r="DO15" s="28"/>
      <c r="DP15" s="28"/>
      <c r="DQ15" s="28"/>
      <c r="DV15" s="28"/>
      <c r="DW15" s="28"/>
      <c r="DX15" s="28"/>
      <c r="EC15" s="28"/>
      <c r="ED15" s="28"/>
      <c r="EE15" s="28"/>
      <c r="EJ15" s="28"/>
      <c r="EK15" s="28"/>
      <c r="EL15" s="28"/>
      <c r="EQ15" s="28"/>
      <c r="ER15" s="28"/>
      <c r="ES15" s="28"/>
      <c r="EX15" s="28"/>
      <c r="EY15" s="28"/>
      <c r="EZ15" s="28"/>
      <c r="FE15" s="28"/>
      <c r="FF15" s="28"/>
      <c r="FG15" s="28"/>
      <c r="FL15" s="28"/>
      <c r="FM15" s="28"/>
      <c r="FN15" s="28"/>
      <c r="FS15" s="28"/>
      <c r="FT15" s="28"/>
      <c r="FU15" s="28"/>
      <c r="FZ15" s="28"/>
      <c r="GA15" s="28"/>
      <c r="GB15" s="28"/>
    </row>
    <row r="16" spans="2:184" ht="15.75" hidden="1" customHeight="1" thickBot="1" x14ac:dyDescent="0.3">
      <c r="N16" s="28"/>
      <c r="O16" s="28"/>
      <c r="P16" s="28"/>
      <c r="U16" s="28"/>
      <c r="V16" s="28"/>
      <c r="W16" s="28"/>
      <c r="AB16" s="28"/>
      <c r="AC16" s="28"/>
      <c r="AD16" s="28"/>
      <c r="AI16" s="28"/>
      <c r="AJ16" s="28"/>
      <c r="AK16" s="28"/>
      <c r="AP16" s="28"/>
      <c r="AQ16" s="28"/>
      <c r="AR16" s="28"/>
      <c r="AW16" s="28"/>
      <c r="AX16" s="28"/>
      <c r="AY16" s="28"/>
      <c r="BD16" s="28"/>
      <c r="BE16" s="28"/>
      <c r="BF16" s="28"/>
      <c r="BK16" s="28"/>
      <c r="BL16" s="28"/>
      <c r="BM16" s="28"/>
      <c r="BR16" s="28"/>
      <c r="BS16" s="28"/>
      <c r="BT16" s="28"/>
      <c r="BY16" s="28"/>
      <c r="BZ16" s="28"/>
      <c r="CA16" s="28"/>
      <c r="CF16" s="28"/>
      <c r="CG16" s="28"/>
      <c r="CH16" s="28"/>
      <c r="CM16" s="28"/>
      <c r="CN16" s="28"/>
      <c r="CO16" s="28"/>
      <c r="CT16" s="28"/>
      <c r="CU16" s="28"/>
      <c r="CV16" s="28"/>
      <c r="DA16" s="28"/>
      <c r="DB16" s="28"/>
      <c r="DC16" s="28"/>
      <c r="DH16" s="28"/>
      <c r="DI16" s="28"/>
      <c r="DJ16" s="28"/>
      <c r="DO16" s="28"/>
      <c r="DP16" s="28"/>
      <c r="DQ16" s="28"/>
      <c r="DV16" s="28"/>
      <c r="DW16" s="28"/>
      <c r="DX16" s="28"/>
      <c r="EC16" s="28"/>
      <c r="ED16" s="28"/>
      <c r="EE16" s="28"/>
      <c r="EJ16" s="28"/>
      <c r="EK16" s="28"/>
      <c r="EL16" s="28"/>
      <c r="EQ16" s="28"/>
      <c r="ER16" s="28"/>
      <c r="ES16" s="28"/>
      <c r="EX16" s="28"/>
      <c r="EY16" s="28"/>
      <c r="EZ16" s="28"/>
      <c r="FE16" s="28"/>
      <c r="FF16" s="28"/>
      <c r="FG16" s="28"/>
      <c r="FL16" s="28"/>
      <c r="FM16" s="28"/>
      <c r="FN16" s="28"/>
      <c r="FS16" s="28"/>
      <c r="FT16" s="28"/>
      <c r="FU16" s="28"/>
      <c r="FZ16" s="28"/>
      <c r="GA16" s="28"/>
      <c r="GB16" s="28"/>
    </row>
    <row r="17" spans="2:193" ht="15.75" hidden="1" customHeight="1" thickBot="1" x14ac:dyDescent="0.3">
      <c r="N17" s="28"/>
      <c r="O17" s="28"/>
      <c r="P17" s="28"/>
      <c r="U17" s="28"/>
      <c r="V17" s="28"/>
      <c r="W17" s="28"/>
      <c r="AB17" s="28"/>
      <c r="AC17" s="28"/>
      <c r="AD17" s="28"/>
      <c r="AI17" s="28"/>
      <c r="AJ17" s="28"/>
      <c r="AK17" s="28"/>
      <c r="AP17" s="28"/>
      <c r="AQ17" s="28"/>
      <c r="AR17" s="28"/>
      <c r="AW17" s="28"/>
      <c r="AX17" s="28"/>
      <c r="AY17" s="28"/>
      <c r="BD17" s="28"/>
      <c r="BE17" s="28"/>
      <c r="BF17" s="28"/>
      <c r="BK17" s="28"/>
      <c r="BL17" s="28"/>
      <c r="BM17" s="28"/>
      <c r="BR17" s="28"/>
      <c r="BS17" s="28"/>
      <c r="BT17" s="28"/>
      <c r="BY17" s="28"/>
      <c r="BZ17" s="28"/>
      <c r="CA17" s="28"/>
      <c r="CF17" s="28"/>
      <c r="CG17" s="28"/>
      <c r="CH17" s="28"/>
      <c r="CM17" s="28"/>
      <c r="CN17" s="28"/>
      <c r="CO17" s="28"/>
      <c r="CT17" s="28"/>
      <c r="CU17" s="28"/>
      <c r="CV17" s="28"/>
      <c r="DA17" s="28"/>
      <c r="DB17" s="28"/>
      <c r="DC17" s="28"/>
      <c r="DH17" s="28"/>
      <c r="DI17" s="28"/>
      <c r="DJ17" s="28"/>
      <c r="DO17" s="28"/>
      <c r="DP17" s="28"/>
      <c r="DQ17" s="28"/>
      <c r="DV17" s="28"/>
      <c r="DW17" s="28"/>
      <c r="DX17" s="28"/>
      <c r="EC17" s="28"/>
      <c r="ED17" s="28"/>
      <c r="EE17" s="28"/>
      <c r="EJ17" s="28"/>
      <c r="EK17" s="28"/>
      <c r="EL17" s="28"/>
      <c r="EQ17" s="28"/>
      <c r="ER17" s="28"/>
      <c r="ES17" s="28"/>
      <c r="EX17" s="28"/>
      <c r="EY17" s="28"/>
      <c r="EZ17" s="28"/>
      <c r="FE17" s="28"/>
      <c r="FF17" s="28"/>
      <c r="FG17" s="28"/>
      <c r="FL17" s="28"/>
      <c r="FM17" s="28"/>
      <c r="FN17" s="28"/>
      <c r="FS17" s="28"/>
      <c r="FT17" s="28"/>
      <c r="FU17" s="28"/>
      <c r="FZ17" s="28"/>
      <c r="GA17" s="28"/>
      <c r="GB17" s="28"/>
    </row>
    <row r="18" spans="2:193" ht="15.75" hidden="1" customHeight="1" thickBot="1" x14ac:dyDescent="0.3">
      <c r="N18" s="28"/>
      <c r="O18" s="28"/>
      <c r="P18" s="28"/>
      <c r="U18" s="28"/>
      <c r="V18" s="28"/>
      <c r="W18" s="28"/>
      <c r="AB18" s="28"/>
      <c r="AC18" s="28"/>
      <c r="AD18" s="28"/>
      <c r="AI18" s="28"/>
      <c r="AJ18" s="28"/>
      <c r="AK18" s="28"/>
      <c r="AP18" s="28"/>
      <c r="AQ18" s="28"/>
      <c r="AR18" s="28"/>
      <c r="AW18" s="28"/>
      <c r="AX18" s="28"/>
      <c r="AY18" s="28"/>
      <c r="BD18" s="28"/>
      <c r="BE18" s="28"/>
      <c r="BF18" s="28"/>
      <c r="BK18" s="28"/>
      <c r="BL18" s="28"/>
      <c r="BM18" s="28"/>
      <c r="BR18" s="28"/>
      <c r="BS18" s="28"/>
      <c r="BT18" s="28"/>
      <c r="BY18" s="28"/>
      <c r="BZ18" s="28"/>
      <c r="CA18" s="28"/>
      <c r="CF18" s="28"/>
      <c r="CG18" s="28"/>
      <c r="CH18" s="28"/>
      <c r="CM18" s="28"/>
      <c r="CN18" s="28"/>
      <c r="CO18" s="28"/>
      <c r="CT18" s="28"/>
      <c r="CU18" s="28"/>
      <c r="CV18" s="28"/>
      <c r="DA18" s="28"/>
      <c r="DB18" s="28"/>
      <c r="DC18" s="28"/>
      <c r="DH18" s="28"/>
      <c r="DI18" s="28"/>
      <c r="DJ18" s="28"/>
      <c r="DO18" s="28"/>
      <c r="DP18" s="28"/>
      <c r="DQ18" s="28"/>
      <c r="DV18" s="28"/>
      <c r="DW18" s="28"/>
      <c r="DX18" s="28"/>
      <c r="EC18" s="28"/>
      <c r="ED18" s="28"/>
      <c r="EE18" s="28"/>
      <c r="EJ18" s="28"/>
      <c r="EK18" s="28"/>
      <c r="EL18" s="28"/>
      <c r="EQ18" s="28"/>
      <c r="ER18" s="28"/>
      <c r="ES18" s="28"/>
      <c r="EX18" s="28"/>
      <c r="EY18" s="28"/>
      <c r="EZ18" s="28"/>
      <c r="FE18" s="28"/>
      <c r="FF18" s="28"/>
      <c r="FG18" s="28"/>
      <c r="FL18" s="28"/>
      <c r="FM18" s="28"/>
      <c r="FN18" s="28"/>
      <c r="FS18" s="28"/>
      <c r="FT18" s="28"/>
      <c r="FU18" s="28"/>
      <c r="FZ18" s="28"/>
      <c r="GA18" s="28"/>
      <c r="GB18" s="28"/>
    </row>
    <row r="19" spans="2:193" ht="15.75" hidden="1" customHeight="1" thickBot="1" x14ac:dyDescent="0.3">
      <c r="N19" s="28"/>
      <c r="O19" s="28"/>
      <c r="P19" s="28"/>
      <c r="U19" s="28"/>
      <c r="V19" s="28"/>
      <c r="W19" s="28"/>
      <c r="AB19" s="28"/>
      <c r="AC19" s="28"/>
      <c r="AD19" s="28"/>
      <c r="AI19" s="28"/>
      <c r="AJ19" s="28"/>
      <c r="AK19" s="28"/>
      <c r="AP19" s="28"/>
      <c r="AQ19" s="28"/>
      <c r="AR19" s="28"/>
      <c r="AW19" s="28"/>
      <c r="AX19" s="28"/>
      <c r="AY19" s="28"/>
      <c r="BD19" s="28"/>
      <c r="BE19" s="28"/>
      <c r="BF19" s="28"/>
      <c r="BK19" s="28"/>
      <c r="BL19" s="28"/>
      <c r="BM19" s="28"/>
      <c r="BR19" s="28"/>
      <c r="BS19" s="28"/>
      <c r="BT19" s="28"/>
      <c r="BY19" s="28"/>
      <c r="BZ19" s="28"/>
      <c r="CA19" s="28"/>
      <c r="CF19" s="28"/>
      <c r="CG19" s="28"/>
      <c r="CH19" s="28"/>
      <c r="CM19" s="28"/>
      <c r="CN19" s="28"/>
      <c r="CO19" s="28"/>
      <c r="CT19" s="28"/>
      <c r="CU19" s="28"/>
      <c r="CV19" s="28"/>
      <c r="DA19" s="28"/>
      <c r="DB19" s="28"/>
      <c r="DC19" s="28"/>
      <c r="DH19" s="28"/>
      <c r="DI19" s="28"/>
      <c r="DJ19" s="28"/>
      <c r="DO19" s="28"/>
      <c r="DP19" s="28"/>
      <c r="DQ19" s="28"/>
      <c r="DV19" s="28"/>
      <c r="DW19" s="28"/>
      <c r="DX19" s="28"/>
      <c r="EC19" s="28"/>
      <c r="ED19" s="28"/>
      <c r="EE19" s="28"/>
      <c r="EJ19" s="28"/>
      <c r="EK19" s="28"/>
      <c r="EL19" s="28"/>
      <c r="EQ19" s="28"/>
      <c r="ER19" s="28"/>
      <c r="ES19" s="28"/>
      <c r="EX19" s="28"/>
      <c r="EY19" s="28"/>
      <c r="EZ19" s="28"/>
      <c r="FE19" s="28"/>
      <c r="FF19" s="28"/>
      <c r="FG19" s="28"/>
      <c r="FL19" s="28"/>
      <c r="FM19" s="28"/>
      <c r="FN19" s="28"/>
      <c r="FS19" s="28"/>
      <c r="FT19" s="28"/>
      <c r="FU19" s="28"/>
      <c r="FZ19" s="28"/>
      <c r="GA19" s="28"/>
      <c r="GB19" s="28"/>
    </row>
    <row r="20" spans="2:193" ht="15.75" hidden="1" customHeight="1" thickBot="1" x14ac:dyDescent="0.3">
      <c r="N20" s="28"/>
      <c r="O20" s="28"/>
      <c r="P20" s="28"/>
      <c r="U20" s="28"/>
      <c r="V20" s="28"/>
      <c r="W20" s="28"/>
      <c r="AB20" s="28"/>
      <c r="AC20" s="28"/>
      <c r="AD20" s="28"/>
      <c r="AI20" s="28"/>
      <c r="AJ20" s="28"/>
      <c r="AK20" s="28"/>
      <c r="AP20" s="28"/>
      <c r="AQ20" s="28"/>
      <c r="AR20" s="28"/>
      <c r="AW20" s="28"/>
      <c r="AX20" s="28"/>
      <c r="AY20" s="28"/>
      <c r="BD20" s="28"/>
      <c r="BE20" s="28"/>
      <c r="BF20" s="28"/>
      <c r="BK20" s="28"/>
      <c r="BL20" s="28"/>
      <c r="BM20" s="28"/>
      <c r="BR20" s="28"/>
      <c r="BS20" s="28"/>
      <c r="BT20" s="28"/>
      <c r="BY20" s="28"/>
      <c r="BZ20" s="28"/>
      <c r="CA20" s="28"/>
      <c r="CF20" s="28"/>
      <c r="CG20" s="28"/>
      <c r="CH20" s="28"/>
      <c r="CM20" s="28"/>
      <c r="CN20" s="28"/>
      <c r="CO20" s="28"/>
      <c r="CT20" s="28"/>
      <c r="CU20" s="28"/>
      <c r="CV20" s="28"/>
      <c r="DA20" s="28"/>
      <c r="DB20" s="28"/>
      <c r="DC20" s="28"/>
      <c r="DH20" s="28"/>
      <c r="DI20" s="28"/>
      <c r="DJ20" s="28"/>
      <c r="DO20" s="28"/>
      <c r="DP20" s="28"/>
      <c r="DQ20" s="28"/>
      <c r="DV20" s="28"/>
      <c r="DW20" s="28"/>
      <c r="DX20" s="28"/>
      <c r="EC20" s="28"/>
      <c r="ED20" s="28"/>
      <c r="EE20" s="28"/>
      <c r="EJ20" s="28"/>
      <c r="EK20" s="28"/>
      <c r="EL20" s="28"/>
      <c r="EQ20" s="28"/>
      <c r="ER20" s="28"/>
      <c r="ES20" s="28"/>
      <c r="EX20" s="28"/>
      <c r="EY20" s="28"/>
      <c r="EZ20" s="28"/>
      <c r="FE20" s="28"/>
      <c r="FF20" s="28"/>
      <c r="FG20" s="28"/>
      <c r="FL20" s="28"/>
      <c r="FM20" s="28"/>
      <c r="FN20" s="28"/>
      <c r="FS20" s="28"/>
      <c r="FT20" s="28"/>
      <c r="FU20" s="28"/>
      <c r="FZ20" s="28"/>
      <c r="GA20" s="28"/>
      <c r="GB20" s="28"/>
    </row>
    <row r="21" spans="2:193" ht="5.25" hidden="1" customHeight="1" thickBot="1" x14ac:dyDescent="0.3">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row>
    <row r="22" spans="2:193" ht="13.8" thickBot="1" x14ac:dyDescent="0.3">
      <c r="B22" s="276" t="s">
        <v>52</v>
      </c>
      <c r="C22" s="32" t="s">
        <v>55</v>
      </c>
      <c r="D22" s="33" t="s">
        <v>57</v>
      </c>
      <c r="E22" s="34"/>
      <c r="F22" s="35" t="s">
        <v>97</v>
      </c>
      <c r="G22" s="34"/>
      <c r="H22" s="34"/>
      <c r="I22" s="36"/>
      <c r="J22" s="32" t="s">
        <v>55</v>
      </c>
      <c r="K22" s="33" t="s">
        <v>57</v>
      </c>
      <c r="L22" s="34"/>
      <c r="M22" s="35" t="s">
        <v>98</v>
      </c>
      <c r="N22" s="34"/>
      <c r="O22" s="34"/>
      <c r="P22" s="36"/>
      <c r="Q22" s="32" t="s">
        <v>55</v>
      </c>
      <c r="R22" s="33" t="s">
        <v>57</v>
      </c>
      <c r="S22" s="34"/>
      <c r="T22" s="35" t="s">
        <v>99</v>
      </c>
      <c r="U22" s="34"/>
      <c r="V22" s="34"/>
      <c r="W22" s="36"/>
      <c r="X22" s="32" t="s">
        <v>55</v>
      </c>
      <c r="Y22" s="33" t="s">
        <v>57</v>
      </c>
      <c r="Z22" s="34"/>
      <c r="AA22" s="35" t="s">
        <v>100</v>
      </c>
      <c r="AB22" s="34"/>
      <c r="AC22" s="34"/>
      <c r="AD22" s="36"/>
      <c r="AE22" s="32" t="s">
        <v>55</v>
      </c>
      <c r="AF22" s="33" t="s">
        <v>57</v>
      </c>
      <c r="AG22" s="34"/>
      <c r="AH22" s="35" t="s">
        <v>101</v>
      </c>
      <c r="AI22" s="34"/>
      <c r="AJ22" s="34"/>
      <c r="AK22" s="36"/>
      <c r="AL22" s="32" t="s">
        <v>55</v>
      </c>
      <c r="AM22" s="33" t="s">
        <v>57</v>
      </c>
      <c r="AN22" s="34"/>
      <c r="AO22" s="35" t="s">
        <v>102</v>
      </c>
      <c r="AP22" s="34"/>
      <c r="AQ22" s="34"/>
      <c r="AR22" s="36"/>
      <c r="AS22" s="32" t="s">
        <v>55</v>
      </c>
      <c r="AT22" s="33" t="s">
        <v>57</v>
      </c>
      <c r="AU22" s="34"/>
      <c r="AV22" s="35" t="s">
        <v>103</v>
      </c>
      <c r="AW22" s="34"/>
      <c r="AX22" s="34"/>
      <c r="AY22" s="36"/>
      <c r="AZ22" s="32" t="s">
        <v>55</v>
      </c>
      <c r="BA22" s="33" t="s">
        <v>57</v>
      </c>
      <c r="BB22" s="34"/>
      <c r="BC22" s="35" t="s">
        <v>104</v>
      </c>
      <c r="BD22" s="34"/>
      <c r="BE22" s="34"/>
      <c r="BF22" s="36"/>
      <c r="BG22" s="32" t="s">
        <v>55</v>
      </c>
      <c r="BH22" s="33" t="s">
        <v>57</v>
      </c>
      <c r="BI22" s="34"/>
      <c r="BJ22" s="35" t="s">
        <v>105</v>
      </c>
      <c r="BK22" s="34"/>
      <c r="BL22" s="34"/>
      <c r="BM22" s="36"/>
      <c r="BN22" s="32" t="s">
        <v>55</v>
      </c>
      <c r="BO22" s="33" t="s">
        <v>57</v>
      </c>
      <c r="BP22" s="34"/>
      <c r="BQ22" s="35" t="s">
        <v>106</v>
      </c>
      <c r="BR22" s="34"/>
      <c r="BS22" s="34"/>
      <c r="BT22" s="36"/>
      <c r="BU22" s="32" t="s">
        <v>55</v>
      </c>
      <c r="BV22" s="33" t="s">
        <v>57</v>
      </c>
      <c r="BW22" s="34"/>
      <c r="BX22" s="35" t="s">
        <v>107</v>
      </c>
      <c r="BY22" s="34"/>
      <c r="BZ22" s="34"/>
      <c r="CA22" s="36"/>
      <c r="CB22" s="32" t="s">
        <v>55</v>
      </c>
      <c r="CC22" s="33" t="s">
        <v>57</v>
      </c>
      <c r="CD22" s="34"/>
      <c r="CE22" s="35" t="s">
        <v>108</v>
      </c>
      <c r="CF22" s="34"/>
      <c r="CG22" s="34"/>
      <c r="CH22" s="36"/>
      <c r="CI22" s="32" t="s">
        <v>55</v>
      </c>
      <c r="CJ22" s="33" t="s">
        <v>57</v>
      </c>
      <c r="CK22" s="34"/>
      <c r="CL22" s="35" t="s">
        <v>109</v>
      </c>
      <c r="CM22" s="34"/>
      <c r="CN22" s="34"/>
      <c r="CO22" s="36"/>
      <c r="CP22" s="32" t="s">
        <v>55</v>
      </c>
      <c r="CQ22" s="33" t="s">
        <v>57</v>
      </c>
      <c r="CR22" s="34"/>
      <c r="CS22" s="35" t="s">
        <v>110</v>
      </c>
      <c r="CT22" s="34"/>
      <c r="CU22" s="34"/>
      <c r="CV22" s="36"/>
      <c r="CW22" s="32" t="s">
        <v>55</v>
      </c>
      <c r="CX22" s="33" t="s">
        <v>57</v>
      </c>
      <c r="CY22" s="34"/>
      <c r="CZ22" s="35" t="s">
        <v>111</v>
      </c>
      <c r="DA22" s="34"/>
      <c r="DB22" s="34"/>
      <c r="DC22" s="36"/>
      <c r="DD22" s="32" t="s">
        <v>55</v>
      </c>
      <c r="DE22" s="33" t="s">
        <v>57</v>
      </c>
      <c r="DF22" s="34"/>
      <c r="DG22" s="35" t="s">
        <v>112</v>
      </c>
      <c r="DH22" s="34"/>
      <c r="DI22" s="34"/>
      <c r="DJ22" s="36"/>
      <c r="DK22" s="32" t="s">
        <v>55</v>
      </c>
      <c r="DL22" s="33" t="s">
        <v>57</v>
      </c>
      <c r="DM22" s="34"/>
      <c r="DN22" s="35" t="s">
        <v>113</v>
      </c>
      <c r="DO22" s="34"/>
      <c r="DP22" s="34"/>
      <c r="DQ22" s="36"/>
      <c r="DR22" s="32" t="s">
        <v>55</v>
      </c>
      <c r="DS22" s="33" t="s">
        <v>57</v>
      </c>
      <c r="DT22" s="34"/>
      <c r="DU22" s="35" t="s">
        <v>114</v>
      </c>
      <c r="DV22" s="34"/>
      <c r="DW22" s="34"/>
      <c r="DX22" s="36"/>
      <c r="DY22" s="32" t="s">
        <v>55</v>
      </c>
      <c r="DZ22" s="33" t="s">
        <v>57</v>
      </c>
      <c r="EA22" s="34"/>
      <c r="EB22" s="35" t="s">
        <v>115</v>
      </c>
      <c r="EC22" s="34"/>
      <c r="ED22" s="34"/>
      <c r="EE22" s="36"/>
      <c r="EF22" s="32" t="s">
        <v>55</v>
      </c>
      <c r="EG22" s="33" t="s">
        <v>57</v>
      </c>
      <c r="EH22" s="34"/>
      <c r="EI22" s="35" t="s">
        <v>116</v>
      </c>
      <c r="EJ22" s="34"/>
      <c r="EK22" s="34"/>
      <c r="EL22" s="36"/>
      <c r="EM22" s="32" t="s">
        <v>55</v>
      </c>
      <c r="EN22" s="33" t="s">
        <v>57</v>
      </c>
      <c r="EO22" s="34"/>
      <c r="EP22" s="35" t="s">
        <v>117</v>
      </c>
      <c r="EQ22" s="34"/>
      <c r="ER22" s="34"/>
      <c r="ES22" s="36"/>
      <c r="ET22" s="32" t="s">
        <v>55</v>
      </c>
      <c r="EU22" s="33" t="s">
        <v>57</v>
      </c>
      <c r="EV22" s="34"/>
      <c r="EW22" s="35" t="s">
        <v>118</v>
      </c>
      <c r="EX22" s="34"/>
      <c r="EY22" s="34"/>
      <c r="EZ22" s="36"/>
      <c r="FA22" s="32" t="s">
        <v>55</v>
      </c>
      <c r="FB22" s="33" t="s">
        <v>57</v>
      </c>
      <c r="FC22" s="34"/>
      <c r="FD22" s="35" t="s">
        <v>119</v>
      </c>
      <c r="FE22" s="34"/>
      <c r="FF22" s="34"/>
      <c r="FG22" s="36"/>
      <c r="FH22" s="32" t="s">
        <v>55</v>
      </c>
      <c r="FI22" s="33" t="s">
        <v>57</v>
      </c>
      <c r="FJ22" s="34"/>
      <c r="FK22" s="35" t="s">
        <v>120</v>
      </c>
      <c r="FL22" s="34"/>
      <c r="FM22" s="34"/>
      <c r="FN22" s="36"/>
      <c r="FO22" s="32" t="s">
        <v>55</v>
      </c>
      <c r="FP22" s="33" t="s">
        <v>57</v>
      </c>
      <c r="FQ22" s="34"/>
      <c r="FR22" s="35" t="s">
        <v>121</v>
      </c>
      <c r="FS22" s="34"/>
      <c r="FT22" s="34"/>
      <c r="FU22" s="36"/>
      <c r="FV22" s="32" t="s">
        <v>55</v>
      </c>
      <c r="FW22" s="33" t="s">
        <v>57</v>
      </c>
      <c r="FX22" s="34"/>
      <c r="FY22" s="35" t="s">
        <v>122</v>
      </c>
      <c r="FZ22" s="34"/>
      <c r="GA22" s="34"/>
      <c r="GB22" s="36"/>
    </row>
    <row r="23" spans="2:193" ht="13.2" x14ac:dyDescent="0.25">
      <c r="B23" s="276"/>
      <c r="D23" s="37" t="s">
        <v>30</v>
      </c>
      <c r="E23" s="38" t="s">
        <v>2</v>
      </c>
      <c r="F23" s="39" t="s">
        <v>24</v>
      </c>
      <c r="G23" s="51">
        <v>4</v>
      </c>
      <c r="H23" s="38" t="s">
        <v>2</v>
      </c>
      <c r="I23" s="40">
        <v>8</v>
      </c>
      <c r="K23" s="37" t="s">
        <v>24</v>
      </c>
      <c r="L23" s="38" t="s">
        <v>2</v>
      </c>
      <c r="M23" s="39" t="s">
        <v>85</v>
      </c>
      <c r="N23" s="51">
        <v>6</v>
      </c>
      <c r="O23" s="38" t="s">
        <v>2</v>
      </c>
      <c r="P23" s="40">
        <v>6</v>
      </c>
      <c r="R23" s="37" t="s">
        <v>87</v>
      </c>
      <c r="S23" s="38" t="s">
        <v>2</v>
      </c>
      <c r="T23" s="39" t="s">
        <v>24</v>
      </c>
      <c r="U23" s="51">
        <v>3</v>
      </c>
      <c r="V23" s="38" t="s">
        <v>2</v>
      </c>
      <c r="W23" s="40">
        <v>9</v>
      </c>
      <c r="Y23" s="37" t="s">
        <v>16</v>
      </c>
      <c r="Z23" s="38" t="s">
        <v>2</v>
      </c>
      <c r="AA23" s="39" t="s">
        <v>30</v>
      </c>
      <c r="AB23" s="51">
        <v>6</v>
      </c>
      <c r="AC23" s="38" t="s">
        <v>2</v>
      </c>
      <c r="AD23" s="40">
        <v>6</v>
      </c>
      <c r="AF23" s="37" t="s">
        <v>30</v>
      </c>
      <c r="AG23" s="38" t="s">
        <v>2</v>
      </c>
      <c r="AH23" s="39" t="s">
        <v>42</v>
      </c>
      <c r="AI23" s="51">
        <v>6</v>
      </c>
      <c r="AJ23" s="38" t="s">
        <v>2</v>
      </c>
      <c r="AK23" s="40">
        <v>6</v>
      </c>
      <c r="AM23" s="37" t="s">
        <v>24</v>
      </c>
      <c r="AN23" s="38" t="s">
        <v>2</v>
      </c>
      <c r="AO23" s="39" t="s">
        <v>33</v>
      </c>
      <c r="AP23" s="51">
        <v>5</v>
      </c>
      <c r="AQ23" s="38" t="s">
        <v>2</v>
      </c>
      <c r="AR23" s="40">
        <v>7</v>
      </c>
      <c r="AT23" s="37" t="s">
        <v>33</v>
      </c>
      <c r="AU23" s="38" t="s">
        <v>2</v>
      </c>
      <c r="AV23" s="39" t="s">
        <v>34</v>
      </c>
      <c r="AW23" s="51">
        <v>9</v>
      </c>
      <c r="AX23" s="38" t="s">
        <v>2</v>
      </c>
      <c r="AY23" s="40">
        <v>3</v>
      </c>
      <c r="BA23" s="37" t="s">
        <v>16</v>
      </c>
      <c r="BB23" s="38" t="s">
        <v>2</v>
      </c>
      <c r="BC23" s="39" t="s">
        <v>24</v>
      </c>
      <c r="BD23" s="51">
        <v>10</v>
      </c>
      <c r="BE23" s="38" t="s">
        <v>2</v>
      </c>
      <c r="BF23" s="40">
        <v>2</v>
      </c>
      <c r="BH23" s="37" t="s">
        <v>50</v>
      </c>
      <c r="BI23" s="38" t="s">
        <v>2</v>
      </c>
      <c r="BJ23" s="39" t="s">
        <v>8</v>
      </c>
      <c r="BK23" s="51">
        <v>4</v>
      </c>
      <c r="BL23" s="38" t="s">
        <v>2</v>
      </c>
      <c r="BM23" s="40">
        <v>8</v>
      </c>
      <c r="BO23" s="37" t="s">
        <v>86</v>
      </c>
      <c r="BP23" s="38" t="s">
        <v>2</v>
      </c>
      <c r="BQ23" s="39" t="s">
        <v>16</v>
      </c>
      <c r="BR23" s="51">
        <v>4</v>
      </c>
      <c r="BS23" s="38" t="s">
        <v>2</v>
      </c>
      <c r="BT23" s="40">
        <v>8</v>
      </c>
      <c r="BV23" s="37" t="s">
        <v>8</v>
      </c>
      <c r="BW23" s="38" t="s">
        <v>2</v>
      </c>
      <c r="BX23" s="39" t="s">
        <v>30</v>
      </c>
      <c r="BY23" s="51">
        <v>5</v>
      </c>
      <c r="BZ23" s="38" t="s">
        <v>2</v>
      </c>
      <c r="CA23" s="40">
        <v>7</v>
      </c>
      <c r="CC23" s="37" t="s">
        <v>24</v>
      </c>
      <c r="CD23" s="38" t="s">
        <v>2</v>
      </c>
      <c r="CE23" s="39" t="s">
        <v>8</v>
      </c>
      <c r="CF23" s="51">
        <v>5</v>
      </c>
      <c r="CG23" s="38" t="s">
        <v>2</v>
      </c>
      <c r="CH23" s="40">
        <v>7</v>
      </c>
      <c r="CJ23" s="37" t="s">
        <v>13</v>
      </c>
      <c r="CK23" s="38" t="s">
        <v>2</v>
      </c>
      <c r="CL23" s="39" t="s">
        <v>24</v>
      </c>
      <c r="CM23" s="51">
        <v>6</v>
      </c>
      <c r="CN23" s="38" t="s">
        <v>2</v>
      </c>
      <c r="CO23" s="40">
        <v>6</v>
      </c>
      <c r="CQ23" s="37" t="s">
        <v>24</v>
      </c>
      <c r="CR23" s="38" t="s">
        <v>2</v>
      </c>
      <c r="CS23" s="39" t="s">
        <v>30</v>
      </c>
      <c r="CT23" s="51">
        <v>4</v>
      </c>
      <c r="CU23" s="38" t="s">
        <v>2</v>
      </c>
      <c r="CV23" s="40">
        <v>8</v>
      </c>
      <c r="CX23" s="37" t="s">
        <v>85</v>
      </c>
      <c r="CY23" s="38" t="s">
        <v>2</v>
      </c>
      <c r="CZ23" s="39" t="s">
        <v>24</v>
      </c>
      <c r="DA23" s="51">
        <v>6</v>
      </c>
      <c r="DB23" s="38" t="s">
        <v>2</v>
      </c>
      <c r="DC23" s="40">
        <v>6</v>
      </c>
      <c r="DE23" s="37" t="s">
        <v>24</v>
      </c>
      <c r="DF23" s="38" t="s">
        <v>2</v>
      </c>
      <c r="DG23" s="39" t="s">
        <v>87</v>
      </c>
      <c r="DH23" s="51">
        <v>10</v>
      </c>
      <c r="DI23" s="38" t="s">
        <v>2</v>
      </c>
      <c r="DJ23" s="40">
        <v>2</v>
      </c>
      <c r="DL23" s="37" t="s">
        <v>30</v>
      </c>
      <c r="DM23" s="38" t="s">
        <v>2</v>
      </c>
      <c r="DN23" s="39" t="s">
        <v>16</v>
      </c>
      <c r="DO23" s="51">
        <v>4</v>
      </c>
      <c r="DP23" s="38" t="s">
        <v>2</v>
      </c>
      <c r="DQ23" s="40">
        <v>8</v>
      </c>
      <c r="DS23" s="37" t="s">
        <v>42</v>
      </c>
      <c r="DT23" s="38" t="s">
        <v>2</v>
      </c>
      <c r="DU23" s="39" t="s">
        <v>30</v>
      </c>
      <c r="DV23" s="51">
        <v>4</v>
      </c>
      <c r="DW23" s="38" t="s">
        <v>2</v>
      </c>
      <c r="DX23" s="40">
        <v>8</v>
      </c>
      <c r="DZ23" s="37" t="s">
        <v>33</v>
      </c>
      <c r="EA23" s="38" t="s">
        <v>2</v>
      </c>
      <c r="EB23" s="39" t="s">
        <v>24</v>
      </c>
      <c r="EC23" s="51">
        <v>5</v>
      </c>
      <c r="ED23" s="38" t="s">
        <v>2</v>
      </c>
      <c r="EE23" s="40">
        <v>7</v>
      </c>
      <c r="EG23" s="37" t="s">
        <v>34</v>
      </c>
      <c r="EH23" s="38" t="s">
        <v>2</v>
      </c>
      <c r="EI23" s="39" t="s">
        <v>33</v>
      </c>
      <c r="EJ23" s="51">
        <v>4</v>
      </c>
      <c r="EK23" s="38" t="s">
        <v>2</v>
      </c>
      <c r="EL23" s="40">
        <v>8</v>
      </c>
      <c r="EN23" s="37" t="s">
        <v>24</v>
      </c>
      <c r="EO23" s="38" t="s">
        <v>2</v>
      </c>
      <c r="EP23" s="39" t="s">
        <v>16</v>
      </c>
      <c r="EQ23" s="51">
        <v>3</v>
      </c>
      <c r="ER23" s="38" t="s">
        <v>2</v>
      </c>
      <c r="ES23" s="40">
        <v>9</v>
      </c>
      <c r="EU23" s="37" t="s">
        <v>8</v>
      </c>
      <c r="EV23" s="38" t="s">
        <v>2</v>
      </c>
      <c r="EW23" s="39" t="s">
        <v>50</v>
      </c>
      <c r="EX23" s="51">
        <v>4</v>
      </c>
      <c r="EY23" s="38" t="s">
        <v>2</v>
      </c>
      <c r="EZ23" s="40">
        <v>8</v>
      </c>
      <c r="FB23" s="37" t="s">
        <v>16</v>
      </c>
      <c r="FC23" s="38" t="s">
        <v>2</v>
      </c>
      <c r="FD23" s="39" t="s">
        <v>86</v>
      </c>
      <c r="FE23" s="51">
        <v>6</v>
      </c>
      <c r="FF23" s="38" t="s">
        <v>2</v>
      </c>
      <c r="FG23" s="40">
        <v>6</v>
      </c>
      <c r="FI23" s="37" t="s">
        <v>30</v>
      </c>
      <c r="FJ23" s="38" t="s">
        <v>2</v>
      </c>
      <c r="FK23" s="39" t="s">
        <v>8</v>
      </c>
      <c r="FL23" s="51">
        <v>11</v>
      </c>
      <c r="FM23" s="38" t="s">
        <v>2</v>
      </c>
      <c r="FN23" s="40">
        <v>1</v>
      </c>
      <c r="FP23" s="37" t="s">
        <v>8</v>
      </c>
      <c r="FQ23" s="38" t="s">
        <v>2</v>
      </c>
      <c r="FR23" s="39" t="s">
        <v>24</v>
      </c>
      <c r="FS23" s="51">
        <v>8</v>
      </c>
      <c r="FT23" s="38" t="s">
        <v>2</v>
      </c>
      <c r="FU23" s="40">
        <v>4</v>
      </c>
      <c r="FW23" s="37" t="s">
        <v>24</v>
      </c>
      <c r="FX23" s="38" t="s">
        <v>2</v>
      </c>
      <c r="FY23" s="39" t="s">
        <v>13</v>
      </c>
      <c r="FZ23" s="51">
        <v>6</v>
      </c>
      <c r="GA23" s="38" t="s">
        <v>2</v>
      </c>
      <c r="GB23" s="40">
        <v>6</v>
      </c>
    </row>
    <row r="24" spans="2:193" ht="13.2" x14ac:dyDescent="0.25">
      <c r="B24" s="276"/>
      <c r="D24" s="41" t="s">
        <v>16</v>
      </c>
      <c r="E24" s="42" t="s">
        <v>2</v>
      </c>
      <c r="F24" s="25" t="s">
        <v>42</v>
      </c>
      <c r="G24" s="52">
        <v>8</v>
      </c>
      <c r="H24" s="42" t="s">
        <v>2</v>
      </c>
      <c r="I24" s="43">
        <v>4</v>
      </c>
      <c r="K24" s="41" t="s">
        <v>86</v>
      </c>
      <c r="L24" s="42" t="s">
        <v>2</v>
      </c>
      <c r="M24" s="25" t="s">
        <v>34</v>
      </c>
      <c r="N24" s="52">
        <v>8</v>
      </c>
      <c r="O24" s="42" t="s">
        <v>2</v>
      </c>
      <c r="P24" s="43">
        <v>4</v>
      </c>
      <c r="R24" s="41" t="s">
        <v>85</v>
      </c>
      <c r="S24" s="42" t="s">
        <v>2</v>
      </c>
      <c r="T24" s="25" t="s">
        <v>86</v>
      </c>
      <c r="U24" s="52">
        <v>6</v>
      </c>
      <c r="V24" s="42" t="s">
        <v>2</v>
      </c>
      <c r="W24" s="43">
        <v>6</v>
      </c>
      <c r="Y24" s="41" t="s">
        <v>86</v>
      </c>
      <c r="Z24" s="42" t="s">
        <v>2</v>
      </c>
      <c r="AA24" s="25" t="s">
        <v>8</v>
      </c>
      <c r="AB24" s="52">
        <v>4</v>
      </c>
      <c r="AC24" s="42" t="s">
        <v>2</v>
      </c>
      <c r="AD24" s="43">
        <v>8</v>
      </c>
      <c r="AF24" s="41" t="s">
        <v>85</v>
      </c>
      <c r="AG24" s="42" t="s">
        <v>2</v>
      </c>
      <c r="AH24" s="25" t="s">
        <v>16</v>
      </c>
      <c r="AI24" s="52">
        <v>7</v>
      </c>
      <c r="AJ24" s="42" t="s">
        <v>2</v>
      </c>
      <c r="AK24" s="43">
        <v>5</v>
      </c>
      <c r="AM24" s="41" t="s">
        <v>23</v>
      </c>
      <c r="AN24" s="42" t="s">
        <v>2</v>
      </c>
      <c r="AO24" s="25" t="s">
        <v>86</v>
      </c>
      <c r="AP24" s="52">
        <v>6</v>
      </c>
      <c r="AQ24" s="42" t="s">
        <v>2</v>
      </c>
      <c r="AR24" s="43">
        <v>6</v>
      </c>
      <c r="AT24" s="41" t="s">
        <v>24</v>
      </c>
      <c r="AU24" s="42" t="s">
        <v>2</v>
      </c>
      <c r="AV24" s="25" t="s">
        <v>23</v>
      </c>
      <c r="AW24" s="52">
        <v>4</v>
      </c>
      <c r="AX24" s="42" t="s">
        <v>2</v>
      </c>
      <c r="AY24" s="43">
        <v>8</v>
      </c>
      <c r="BA24" s="41" t="s">
        <v>86</v>
      </c>
      <c r="BB24" s="42" t="s">
        <v>2</v>
      </c>
      <c r="BC24" s="25" t="s">
        <v>42</v>
      </c>
      <c r="BD24" s="52">
        <v>7</v>
      </c>
      <c r="BE24" s="42" t="s">
        <v>2</v>
      </c>
      <c r="BF24" s="43">
        <v>5</v>
      </c>
      <c r="BH24" s="41" t="s">
        <v>42</v>
      </c>
      <c r="BI24" s="42" t="s">
        <v>2</v>
      </c>
      <c r="BJ24" s="25" t="s">
        <v>87</v>
      </c>
      <c r="BK24" s="52">
        <v>10</v>
      </c>
      <c r="BL24" s="42" t="s">
        <v>2</v>
      </c>
      <c r="BM24" s="43">
        <v>2</v>
      </c>
      <c r="BO24" s="41" t="s">
        <v>50</v>
      </c>
      <c r="BP24" s="42" t="s">
        <v>2</v>
      </c>
      <c r="BQ24" s="25" t="s">
        <v>24</v>
      </c>
      <c r="BR24" s="52">
        <v>7</v>
      </c>
      <c r="BS24" s="42" t="s">
        <v>2</v>
      </c>
      <c r="BT24" s="43">
        <v>5</v>
      </c>
      <c r="BV24" s="41" t="s">
        <v>42</v>
      </c>
      <c r="BW24" s="42" t="s">
        <v>2</v>
      </c>
      <c r="BX24" s="25" t="s">
        <v>24</v>
      </c>
      <c r="BY24" s="52">
        <v>7</v>
      </c>
      <c r="BZ24" s="42" t="s">
        <v>2</v>
      </c>
      <c r="CA24" s="43">
        <v>5</v>
      </c>
      <c r="CC24" s="41" t="s">
        <v>23</v>
      </c>
      <c r="CD24" s="42" t="s">
        <v>2</v>
      </c>
      <c r="CE24" s="25" t="s">
        <v>42</v>
      </c>
      <c r="CF24" s="52">
        <v>10</v>
      </c>
      <c r="CG24" s="42" t="s">
        <v>2</v>
      </c>
      <c r="CH24" s="43">
        <v>2</v>
      </c>
      <c r="CJ24" s="41" t="s">
        <v>85</v>
      </c>
      <c r="CK24" s="42" t="s">
        <v>2</v>
      </c>
      <c r="CL24" s="25" t="s">
        <v>30</v>
      </c>
      <c r="CM24" s="52">
        <v>7</v>
      </c>
      <c r="CN24" s="42" t="s">
        <v>2</v>
      </c>
      <c r="CO24" s="43">
        <v>5</v>
      </c>
      <c r="CQ24" s="41" t="s">
        <v>42</v>
      </c>
      <c r="CR24" s="42" t="s">
        <v>2</v>
      </c>
      <c r="CS24" s="25" t="s">
        <v>16</v>
      </c>
      <c r="CT24" s="52">
        <v>5</v>
      </c>
      <c r="CU24" s="42" t="s">
        <v>2</v>
      </c>
      <c r="CV24" s="43">
        <v>7</v>
      </c>
      <c r="CX24" s="41" t="s">
        <v>34</v>
      </c>
      <c r="CY24" s="42" t="s">
        <v>2</v>
      </c>
      <c r="CZ24" s="25" t="s">
        <v>86</v>
      </c>
      <c r="DA24" s="52">
        <v>8</v>
      </c>
      <c r="DB24" s="42" t="s">
        <v>2</v>
      </c>
      <c r="DC24" s="43">
        <v>4</v>
      </c>
      <c r="DE24" s="41" t="s">
        <v>86</v>
      </c>
      <c r="DF24" s="42" t="s">
        <v>2</v>
      </c>
      <c r="DG24" s="25" t="s">
        <v>85</v>
      </c>
      <c r="DH24" s="52">
        <v>6</v>
      </c>
      <c r="DI24" s="42" t="s">
        <v>2</v>
      </c>
      <c r="DJ24" s="43">
        <v>6</v>
      </c>
      <c r="DL24" s="41" t="s">
        <v>8</v>
      </c>
      <c r="DM24" s="42" t="s">
        <v>2</v>
      </c>
      <c r="DN24" s="25" t="s">
        <v>86</v>
      </c>
      <c r="DO24" s="52">
        <v>7</v>
      </c>
      <c r="DP24" s="42" t="s">
        <v>2</v>
      </c>
      <c r="DQ24" s="43">
        <v>5</v>
      </c>
      <c r="DS24" s="41" t="s">
        <v>16</v>
      </c>
      <c r="DT24" s="42" t="s">
        <v>2</v>
      </c>
      <c r="DU24" s="25" t="s">
        <v>85</v>
      </c>
      <c r="DV24" s="52">
        <v>7</v>
      </c>
      <c r="DW24" s="42" t="s">
        <v>2</v>
      </c>
      <c r="DX24" s="43">
        <v>5</v>
      </c>
      <c r="DZ24" s="41" t="s">
        <v>86</v>
      </c>
      <c r="EA24" s="42" t="s">
        <v>2</v>
      </c>
      <c r="EB24" s="25" t="s">
        <v>23</v>
      </c>
      <c r="EC24" s="52">
        <v>5</v>
      </c>
      <c r="ED24" s="42" t="s">
        <v>2</v>
      </c>
      <c r="EE24" s="43">
        <v>7</v>
      </c>
      <c r="EG24" s="41" t="s">
        <v>23</v>
      </c>
      <c r="EH24" s="42" t="s">
        <v>2</v>
      </c>
      <c r="EI24" s="25" t="s">
        <v>24</v>
      </c>
      <c r="EJ24" s="52">
        <v>10</v>
      </c>
      <c r="EK24" s="42" t="s">
        <v>2</v>
      </c>
      <c r="EL24" s="43">
        <v>2</v>
      </c>
      <c r="EN24" s="41" t="s">
        <v>42</v>
      </c>
      <c r="EO24" s="42" t="s">
        <v>2</v>
      </c>
      <c r="EP24" s="25" t="s">
        <v>86</v>
      </c>
      <c r="EQ24" s="52">
        <v>6</v>
      </c>
      <c r="ER24" s="42" t="s">
        <v>2</v>
      </c>
      <c r="ES24" s="43">
        <v>6</v>
      </c>
      <c r="EU24" s="41" t="s">
        <v>87</v>
      </c>
      <c r="EV24" s="42" t="s">
        <v>2</v>
      </c>
      <c r="EW24" s="25" t="s">
        <v>42</v>
      </c>
      <c r="EX24" s="52">
        <v>4</v>
      </c>
      <c r="EY24" s="42" t="s">
        <v>2</v>
      </c>
      <c r="EZ24" s="43">
        <v>8</v>
      </c>
      <c r="FB24" s="41" t="s">
        <v>24</v>
      </c>
      <c r="FC24" s="42" t="s">
        <v>2</v>
      </c>
      <c r="FD24" s="25" t="s">
        <v>50</v>
      </c>
      <c r="FE24" s="52">
        <v>8</v>
      </c>
      <c r="FF24" s="42" t="s">
        <v>2</v>
      </c>
      <c r="FG24" s="43">
        <v>4</v>
      </c>
      <c r="FI24" s="41" t="s">
        <v>24</v>
      </c>
      <c r="FJ24" s="42" t="s">
        <v>2</v>
      </c>
      <c r="FK24" s="25" t="s">
        <v>42</v>
      </c>
      <c r="FL24" s="52">
        <v>8</v>
      </c>
      <c r="FM24" s="42" t="s">
        <v>2</v>
      </c>
      <c r="FN24" s="43">
        <v>4</v>
      </c>
      <c r="FP24" s="41" t="s">
        <v>42</v>
      </c>
      <c r="FQ24" s="42" t="s">
        <v>2</v>
      </c>
      <c r="FR24" s="25" t="s">
        <v>23</v>
      </c>
      <c r="FS24" s="52">
        <v>5</v>
      </c>
      <c r="FT24" s="42" t="s">
        <v>2</v>
      </c>
      <c r="FU24" s="43">
        <v>7</v>
      </c>
      <c r="FW24" s="41" t="s">
        <v>30</v>
      </c>
      <c r="FX24" s="42" t="s">
        <v>2</v>
      </c>
      <c r="FY24" s="25" t="s">
        <v>85</v>
      </c>
      <c r="FZ24" s="52">
        <v>5</v>
      </c>
      <c r="GA24" s="42" t="s">
        <v>2</v>
      </c>
      <c r="GB24" s="43">
        <v>7</v>
      </c>
    </row>
    <row r="25" spans="2:193" ht="13.2" x14ac:dyDescent="0.25">
      <c r="B25" s="276"/>
      <c r="D25" s="41" t="s">
        <v>50</v>
      </c>
      <c r="E25" s="42" t="s">
        <v>2</v>
      </c>
      <c r="F25" s="25" t="s">
        <v>86</v>
      </c>
      <c r="G25" s="52">
        <v>5</v>
      </c>
      <c r="H25" s="42" t="s">
        <v>2</v>
      </c>
      <c r="I25" s="43">
        <v>7</v>
      </c>
      <c r="K25" s="41" t="s">
        <v>23</v>
      </c>
      <c r="L25" s="42" t="s">
        <v>2</v>
      </c>
      <c r="M25" s="25" t="s">
        <v>50</v>
      </c>
      <c r="N25" s="52">
        <v>7</v>
      </c>
      <c r="O25" s="42" t="s">
        <v>2</v>
      </c>
      <c r="P25" s="43">
        <v>5</v>
      </c>
      <c r="R25" s="41" t="s">
        <v>34</v>
      </c>
      <c r="S25" s="42" t="s">
        <v>2</v>
      </c>
      <c r="T25" s="25" t="s">
        <v>23</v>
      </c>
      <c r="U25" s="52">
        <v>7</v>
      </c>
      <c r="V25" s="42" t="s">
        <v>2</v>
      </c>
      <c r="W25" s="43">
        <v>5</v>
      </c>
      <c r="Y25" s="41" t="s">
        <v>23</v>
      </c>
      <c r="Z25" s="42" t="s">
        <v>2</v>
      </c>
      <c r="AA25" s="25" t="s">
        <v>33</v>
      </c>
      <c r="AB25" s="52">
        <v>9</v>
      </c>
      <c r="AC25" s="42" t="s">
        <v>2</v>
      </c>
      <c r="AD25" s="43">
        <v>3</v>
      </c>
      <c r="AF25" s="41" t="s">
        <v>86</v>
      </c>
      <c r="AG25" s="42" t="s">
        <v>2</v>
      </c>
      <c r="AH25" s="25" t="s">
        <v>24</v>
      </c>
      <c r="AI25" s="52">
        <v>5</v>
      </c>
      <c r="AJ25" s="42" t="s">
        <v>2</v>
      </c>
      <c r="AK25" s="43">
        <v>7</v>
      </c>
      <c r="AM25" s="41" t="s">
        <v>13</v>
      </c>
      <c r="AN25" s="42" t="s">
        <v>2</v>
      </c>
      <c r="AO25" s="25" t="s">
        <v>8</v>
      </c>
      <c r="AP25" s="52">
        <v>7</v>
      </c>
      <c r="AQ25" s="42" t="s">
        <v>2</v>
      </c>
      <c r="AR25" s="43">
        <v>5</v>
      </c>
      <c r="AT25" s="41" t="s">
        <v>30</v>
      </c>
      <c r="AU25" s="42" t="s">
        <v>2</v>
      </c>
      <c r="AV25" s="25" t="s">
        <v>86</v>
      </c>
      <c r="AW25" s="52">
        <v>5</v>
      </c>
      <c r="AX25" s="42" t="s">
        <v>2</v>
      </c>
      <c r="AY25" s="43">
        <v>7</v>
      </c>
      <c r="BA25" s="41" t="s">
        <v>85</v>
      </c>
      <c r="BB25" s="42" t="s">
        <v>2</v>
      </c>
      <c r="BC25" s="25" t="s">
        <v>23</v>
      </c>
      <c r="BD25" s="52">
        <v>8</v>
      </c>
      <c r="BE25" s="42" t="s">
        <v>2</v>
      </c>
      <c r="BF25" s="43">
        <v>4</v>
      </c>
      <c r="BH25" s="41" t="s">
        <v>16</v>
      </c>
      <c r="BI25" s="42" t="s">
        <v>2</v>
      </c>
      <c r="BJ25" s="25" t="s">
        <v>34</v>
      </c>
      <c r="BK25" s="52">
        <v>10</v>
      </c>
      <c r="BL25" s="42" t="s">
        <v>2</v>
      </c>
      <c r="BM25" s="43">
        <v>2</v>
      </c>
      <c r="BO25" s="41" t="s">
        <v>23</v>
      </c>
      <c r="BP25" s="42" t="s">
        <v>2</v>
      </c>
      <c r="BQ25" s="25" t="s">
        <v>13</v>
      </c>
      <c r="BR25" s="52">
        <v>9</v>
      </c>
      <c r="BS25" s="42" t="s">
        <v>2</v>
      </c>
      <c r="BT25" s="43">
        <v>3</v>
      </c>
      <c r="BV25" s="41" t="s">
        <v>33</v>
      </c>
      <c r="BW25" s="42" t="s">
        <v>2</v>
      </c>
      <c r="BX25" s="25" t="s">
        <v>86</v>
      </c>
      <c r="BY25" s="52">
        <v>5</v>
      </c>
      <c r="BZ25" s="42" t="s">
        <v>2</v>
      </c>
      <c r="CA25" s="43">
        <v>7</v>
      </c>
      <c r="CC25" s="41" t="s">
        <v>16</v>
      </c>
      <c r="CD25" s="42" t="s">
        <v>2</v>
      </c>
      <c r="CE25" s="25" t="s">
        <v>33</v>
      </c>
      <c r="CF25" s="52">
        <v>8</v>
      </c>
      <c r="CG25" s="42" t="s">
        <v>2</v>
      </c>
      <c r="CH25" s="43">
        <v>4</v>
      </c>
      <c r="CJ25" s="41" t="s">
        <v>16</v>
      </c>
      <c r="CK25" s="42" t="s">
        <v>2</v>
      </c>
      <c r="CL25" s="25" t="s">
        <v>23</v>
      </c>
      <c r="CM25" s="52">
        <v>7</v>
      </c>
      <c r="CN25" s="42" t="s">
        <v>2</v>
      </c>
      <c r="CO25" s="43">
        <v>5</v>
      </c>
      <c r="CQ25" s="41" t="s">
        <v>86</v>
      </c>
      <c r="CR25" s="42" t="s">
        <v>2</v>
      </c>
      <c r="CS25" s="25" t="s">
        <v>50</v>
      </c>
      <c r="CT25" s="52">
        <v>6</v>
      </c>
      <c r="CU25" s="42" t="s">
        <v>2</v>
      </c>
      <c r="CV25" s="43">
        <v>6</v>
      </c>
      <c r="CX25" s="41" t="s">
        <v>50</v>
      </c>
      <c r="CY25" s="42" t="s">
        <v>2</v>
      </c>
      <c r="CZ25" s="25" t="s">
        <v>23</v>
      </c>
      <c r="DA25" s="52">
        <v>5</v>
      </c>
      <c r="DB25" s="42" t="s">
        <v>2</v>
      </c>
      <c r="DC25" s="43">
        <v>7</v>
      </c>
      <c r="DE25" s="41" t="s">
        <v>23</v>
      </c>
      <c r="DF25" s="42" t="s">
        <v>2</v>
      </c>
      <c r="DG25" s="25" t="s">
        <v>34</v>
      </c>
      <c r="DH25" s="52">
        <v>9</v>
      </c>
      <c r="DI25" s="42" t="s">
        <v>2</v>
      </c>
      <c r="DJ25" s="43">
        <v>3</v>
      </c>
      <c r="DL25" s="41" t="s">
        <v>33</v>
      </c>
      <c r="DM25" s="42" t="s">
        <v>2</v>
      </c>
      <c r="DN25" s="25" t="s">
        <v>23</v>
      </c>
      <c r="DO25" s="52">
        <v>5</v>
      </c>
      <c r="DP25" s="42" t="s">
        <v>2</v>
      </c>
      <c r="DQ25" s="43">
        <v>7</v>
      </c>
      <c r="DS25" s="41" t="s">
        <v>24</v>
      </c>
      <c r="DT25" s="42" t="s">
        <v>2</v>
      </c>
      <c r="DU25" s="25" t="s">
        <v>86</v>
      </c>
      <c r="DV25" s="52">
        <v>9</v>
      </c>
      <c r="DW25" s="42" t="s">
        <v>2</v>
      </c>
      <c r="DX25" s="43">
        <v>3</v>
      </c>
      <c r="DZ25" s="41" t="s">
        <v>8</v>
      </c>
      <c r="EA25" s="42" t="s">
        <v>2</v>
      </c>
      <c r="EB25" s="25" t="s">
        <v>13</v>
      </c>
      <c r="EC25" s="52">
        <v>6</v>
      </c>
      <c r="ED25" s="42" t="s">
        <v>2</v>
      </c>
      <c r="EE25" s="43">
        <v>6</v>
      </c>
      <c r="EG25" s="41" t="s">
        <v>86</v>
      </c>
      <c r="EH25" s="42" t="s">
        <v>2</v>
      </c>
      <c r="EI25" s="25" t="s">
        <v>30</v>
      </c>
      <c r="EJ25" s="52">
        <v>5</v>
      </c>
      <c r="EK25" s="42" t="s">
        <v>2</v>
      </c>
      <c r="EL25" s="43">
        <v>7</v>
      </c>
      <c r="EN25" s="41" t="s">
        <v>23</v>
      </c>
      <c r="EO25" s="42" t="s">
        <v>2</v>
      </c>
      <c r="EP25" s="25" t="s">
        <v>85</v>
      </c>
      <c r="EQ25" s="52">
        <v>4</v>
      </c>
      <c r="ER25" s="42" t="s">
        <v>2</v>
      </c>
      <c r="ES25" s="43">
        <v>8</v>
      </c>
      <c r="EU25" s="41" t="s">
        <v>34</v>
      </c>
      <c r="EV25" s="42" t="s">
        <v>2</v>
      </c>
      <c r="EW25" s="25" t="s">
        <v>16</v>
      </c>
      <c r="EX25" s="52">
        <v>4</v>
      </c>
      <c r="EY25" s="42" t="s">
        <v>2</v>
      </c>
      <c r="EZ25" s="43">
        <v>8</v>
      </c>
      <c r="FB25" s="41" t="s">
        <v>13</v>
      </c>
      <c r="FC25" s="42" t="s">
        <v>2</v>
      </c>
      <c r="FD25" s="25" t="s">
        <v>23</v>
      </c>
      <c r="FE25" s="52">
        <v>6</v>
      </c>
      <c r="FF25" s="42" t="s">
        <v>2</v>
      </c>
      <c r="FG25" s="43">
        <v>6</v>
      </c>
      <c r="FI25" s="41" t="s">
        <v>86</v>
      </c>
      <c r="FJ25" s="42" t="s">
        <v>2</v>
      </c>
      <c r="FK25" s="25" t="s">
        <v>33</v>
      </c>
      <c r="FL25" s="52">
        <v>6</v>
      </c>
      <c r="FM25" s="42" t="s">
        <v>2</v>
      </c>
      <c r="FN25" s="43">
        <v>6</v>
      </c>
      <c r="FP25" s="41" t="s">
        <v>33</v>
      </c>
      <c r="FQ25" s="42" t="s">
        <v>2</v>
      </c>
      <c r="FR25" s="25" t="s">
        <v>16</v>
      </c>
      <c r="FS25" s="52">
        <v>5</v>
      </c>
      <c r="FT25" s="42" t="s">
        <v>2</v>
      </c>
      <c r="FU25" s="43">
        <v>7</v>
      </c>
      <c r="FW25" s="41" t="s">
        <v>23</v>
      </c>
      <c r="FX25" s="42" t="s">
        <v>2</v>
      </c>
      <c r="FY25" s="25" t="s">
        <v>16</v>
      </c>
      <c r="FZ25" s="52">
        <v>6</v>
      </c>
      <c r="GA25" s="42" t="s">
        <v>2</v>
      </c>
      <c r="GB25" s="43">
        <v>6</v>
      </c>
    </row>
    <row r="26" spans="2:193" ht="13.2" x14ac:dyDescent="0.25">
      <c r="B26" s="276"/>
      <c r="D26" s="41" t="s">
        <v>8</v>
      </c>
      <c r="E26" s="42" t="s">
        <v>2</v>
      </c>
      <c r="F26" s="25" t="s">
        <v>23</v>
      </c>
      <c r="G26" s="52">
        <v>6</v>
      </c>
      <c r="H26" s="42" t="s">
        <v>2</v>
      </c>
      <c r="I26" s="43">
        <v>6</v>
      </c>
      <c r="K26" s="41" t="s">
        <v>87</v>
      </c>
      <c r="L26" s="42" t="s">
        <v>2</v>
      </c>
      <c r="M26" s="25" t="s">
        <v>8</v>
      </c>
      <c r="N26" s="52">
        <v>6</v>
      </c>
      <c r="O26" s="42" t="s">
        <v>2</v>
      </c>
      <c r="P26" s="43">
        <v>6</v>
      </c>
      <c r="R26" s="41" t="s">
        <v>8</v>
      </c>
      <c r="S26" s="42" t="s">
        <v>2</v>
      </c>
      <c r="T26" s="25" t="s">
        <v>16</v>
      </c>
      <c r="U26" s="52">
        <v>4</v>
      </c>
      <c r="V26" s="42" t="s">
        <v>2</v>
      </c>
      <c r="W26" s="43">
        <v>8</v>
      </c>
      <c r="Y26" s="41" t="s">
        <v>24</v>
      </c>
      <c r="Z26" s="42" t="s">
        <v>2</v>
      </c>
      <c r="AA26" s="25" t="s">
        <v>34</v>
      </c>
      <c r="AB26" s="52">
        <v>5</v>
      </c>
      <c r="AC26" s="42" t="s">
        <v>2</v>
      </c>
      <c r="AD26" s="43">
        <v>7</v>
      </c>
      <c r="AF26" s="41" t="s">
        <v>87</v>
      </c>
      <c r="AG26" s="42" t="s">
        <v>2</v>
      </c>
      <c r="AH26" s="25" t="s">
        <v>23</v>
      </c>
      <c r="AI26" s="52">
        <v>4</v>
      </c>
      <c r="AJ26" s="42" t="s">
        <v>2</v>
      </c>
      <c r="AK26" s="43">
        <v>8</v>
      </c>
      <c r="AM26" s="41" t="s">
        <v>50</v>
      </c>
      <c r="AN26" s="42" t="s">
        <v>2</v>
      </c>
      <c r="AO26" s="25" t="s">
        <v>85</v>
      </c>
      <c r="AP26" s="52">
        <v>5</v>
      </c>
      <c r="AQ26" s="42" t="s">
        <v>2</v>
      </c>
      <c r="AR26" s="43">
        <v>7</v>
      </c>
      <c r="AT26" s="41" t="s">
        <v>42</v>
      </c>
      <c r="AU26" s="42" t="s">
        <v>2</v>
      </c>
      <c r="AV26" s="25" t="s">
        <v>13</v>
      </c>
      <c r="AW26" s="52">
        <v>7</v>
      </c>
      <c r="AX26" s="42" t="s">
        <v>2</v>
      </c>
      <c r="AY26" s="43">
        <v>5</v>
      </c>
      <c r="BA26" s="41" t="s">
        <v>13</v>
      </c>
      <c r="BB26" s="42" t="s">
        <v>2</v>
      </c>
      <c r="BC26" s="25" t="s">
        <v>50</v>
      </c>
      <c r="BD26" s="52">
        <v>9</v>
      </c>
      <c r="BE26" s="42" t="s">
        <v>2</v>
      </c>
      <c r="BF26" s="43">
        <v>3</v>
      </c>
      <c r="BH26" s="41" t="s">
        <v>33</v>
      </c>
      <c r="BI26" s="42" t="s">
        <v>2</v>
      </c>
      <c r="BJ26" s="25" t="s">
        <v>85</v>
      </c>
      <c r="BK26" s="52">
        <v>7</v>
      </c>
      <c r="BL26" s="42" t="s">
        <v>2</v>
      </c>
      <c r="BM26" s="43">
        <v>5</v>
      </c>
      <c r="BO26" s="41" t="s">
        <v>30</v>
      </c>
      <c r="BP26" s="42" t="s">
        <v>2</v>
      </c>
      <c r="BQ26" s="25" t="s">
        <v>33</v>
      </c>
      <c r="BR26" s="52">
        <v>7</v>
      </c>
      <c r="BS26" s="42" t="s">
        <v>2</v>
      </c>
      <c r="BT26" s="43">
        <v>5</v>
      </c>
      <c r="BV26" s="41" t="s">
        <v>34</v>
      </c>
      <c r="BW26" s="42" t="s">
        <v>2</v>
      </c>
      <c r="BX26" s="25" t="s">
        <v>85</v>
      </c>
      <c r="BY26" s="52">
        <v>5</v>
      </c>
      <c r="BZ26" s="42" t="s">
        <v>2</v>
      </c>
      <c r="CA26" s="43">
        <v>7</v>
      </c>
      <c r="CC26" s="41" t="s">
        <v>87</v>
      </c>
      <c r="CD26" s="42" t="s">
        <v>2</v>
      </c>
      <c r="CE26" s="25" t="s">
        <v>34</v>
      </c>
      <c r="CF26" s="52">
        <v>2</v>
      </c>
      <c r="CG26" s="42" t="s">
        <v>2</v>
      </c>
      <c r="CH26" s="43">
        <v>10</v>
      </c>
      <c r="CJ26" s="41" t="s">
        <v>8</v>
      </c>
      <c r="CK26" s="42" t="s">
        <v>2</v>
      </c>
      <c r="CL26" s="25" t="s">
        <v>42</v>
      </c>
      <c r="CM26" s="52">
        <v>5</v>
      </c>
      <c r="CN26" s="42" t="s">
        <v>2</v>
      </c>
      <c r="CO26" s="43">
        <v>7</v>
      </c>
      <c r="CQ26" s="41" t="s">
        <v>23</v>
      </c>
      <c r="CR26" s="42" t="s">
        <v>2</v>
      </c>
      <c r="CS26" s="25" t="s">
        <v>8</v>
      </c>
      <c r="CT26" s="52">
        <v>5</v>
      </c>
      <c r="CU26" s="42" t="s">
        <v>2</v>
      </c>
      <c r="CV26" s="43">
        <v>7</v>
      </c>
      <c r="CX26" s="41" t="s">
        <v>8</v>
      </c>
      <c r="CY26" s="42" t="s">
        <v>2</v>
      </c>
      <c r="CZ26" s="25" t="s">
        <v>87</v>
      </c>
      <c r="DA26" s="52">
        <v>11</v>
      </c>
      <c r="DB26" s="42" t="s">
        <v>2</v>
      </c>
      <c r="DC26" s="43">
        <v>1</v>
      </c>
      <c r="DE26" s="41" t="s">
        <v>16</v>
      </c>
      <c r="DF26" s="42" t="s">
        <v>2</v>
      </c>
      <c r="DG26" s="25" t="s">
        <v>8</v>
      </c>
      <c r="DH26" s="52">
        <v>8</v>
      </c>
      <c r="DI26" s="42" t="s">
        <v>2</v>
      </c>
      <c r="DJ26" s="43">
        <v>4</v>
      </c>
      <c r="DL26" s="41" t="s">
        <v>34</v>
      </c>
      <c r="DM26" s="42" t="s">
        <v>2</v>
      </c>
      <c r="DN26" s="25" t="s">
        <v>24</v>
      </c>
      <c r="DO26" s="52">
        <v>5</v>
      </c>
      <c r="DP26" s="42" t="s">
        <v>2</v>
      </c>
      <c r="DQ26" s="43">
        <v>7</v>
      </c>
      <c r="DS26" s="41" t="s">
        <v>23</v>
      </c>
      <c r="DT26" s="42" t="s">
        <v>2</v>
      </c>
      <c r="DU26" s="25" t="s">
        <v>87</v>
      </c>
      <c r="DV26" s="52">
        <v>10</v>
      </c>
      <c r="DW26" s="42" t="s">
        <v>2</v>
      </c>
      <c r="DX26" s="43">
        <v>2</v>
      </c>
      <c r="DZ26" s="41" t="s">
        <v>85</v>
      </c>
      <c r="EA26" s="42" t="s">
        <v>2</v>
      </c>
      <c r="EB26" s="25" t="s">
        <v>50</v>
      </c>
      <c r="EC26" s="52">
        <v>7</v>
      </c>
      <c r="ED26" s="42" t="s">
        <v>2</v>
      </c>
      <c r="EE26" s="43">
        <v>5</v>
      </c>
      <c r="EG26" s="41" t="s">
        <v>13</v>
      </c>
      <c r="EH26" s="42" t="s">
        <v>2</v>
      </c>
      <c r="EI26" s="25" t="s">
        <v>42</v>
      </c>
      <c r="EJ26" s="52">
        <v>5</v>
      </c>
      <c r="EK26" s="42" t="s">
        <v>2</v>
      </c>
      <c r="EL26" s="43">
        <v>7</v>
      </c>
      <c r="EN26" s="41" t="s">
        <v>50</v>
      </c>
      <c r="EO26" s="42" t="s">
        <v>2</v>
      </c>
      <c r="EP26" s="25" t="s">
        <v>13</v>
      </c>
      <c r="EQ26" s="52">
        <v>2</v>
      </c>
      <c r="ER26" s="42" t="s">
        <v>2</v>
      </c>
      <c r="ES26" s="43">
        <v>10</v>
      </c>
      <c r="EU26" s="41" t="s">
        <v>85</v>
      </c>
      <c r="EV26" s="42" t="s">
        <v>2</v>
      </c>
      <c r="EW26" s="25" t="s">
        <v>33</v>
      </c>
      <c r="EX26" s="52">
        <v>8</v>
      </c>
      <c r="EY26" s="42" t="s">
        <v>2</v>
      </c>
      <c r="EZ26" s="43">
        <v>4</v>
      </c>
      <c r="FB26" s="75" t="s">
        <v>33</v>
      </c>
      <c r="FC26" s="42" t="s">
        <v>2</v>
      </c>
      <c r="FD26" s="76" t="s">
        <v>30</v>
      </c>
      <c r="FE26" s="52">
        <v>8</v>
      </c>
      <c r="FF26" s="42" t="s">
        <v>2</v>
      </c>
      <c r="FG26" s="43">
        <v>4</v>
      </c>
      <c r="FI26" s="41" t="s">
        <v>85</v>
      </c>
      <c r="FJ26" s="42" t="s">
        <v>2</v>
      </c>
      <c r="FK26" s="25" t="s">
        <v>34</v>
      </c>
      <c r="FL26" s="52">
        <v>9</v>
      </c>
      <c r="FM26" s="42" t="s">
        <v>2</v>
      </c>
      <c r="FN26" s="43">
        <v>3</v>
      </c>
      <c r="FP26" s="41" t="s">
        <v>34</v>
      </c>
      <c r="FQ26" s="42" t="s">
        <v>2</v>
      </c>
      <c r="FR26" s="25" t="s">
        <v>87</v>
      </c>
      <c r="FS26" s="52">
        <v>8</v>
      </c>
      <c r="FT26" s="42" t="s">
        <v>2</v>
      </c>
      <c r="FU26" s="43">
        <v>4</v>
      </c>
      <c r="FW26" s="41" t="s">
        <v>42</v>
      </c>
      <c r="FX26" s="42" t="s">
        <v>2</v>
      </c>
      <c r="FY26" s="25" t="s">
        <v>8</v>
      </c>
      <c r="FZ26" s="52">
        <v>4</v>
      </c>
      <c r="GA26" s="42" t="s">
        <v>2</v>
      </c>
      <c r="GB26" s="43">
        <v>8</v>
      </c>
    </row>
    <row r="27" spans="2:193" ht="13.2" x14ac:dyDescent="0.25">
      <c r="B27" s="276"/>
      <c r="D27" s="41" t="s">
        <v>34</v>
      </c>
      <c r="E27" s="42" t="s">
        <v>2</v>
      </c>
      <c r="F27" s="25" t="s">
        <v>13</v>
      </c>
      <c r="G27" s="52">
        <v>3</v>
      </c>
      <c r="H27" s="42" t="s">
        <v>2</v>
      </c>
      <c r="I27" s="43">
        <v>9</v>
      </c>
      <c r="K27" s="41" t="s">
        <v>42</v>
      </c>
      <c r="L27" s="42" t="s">
        <v>2</v>
      </c>
      <c r="M27" s="25" t="s">
        <v>33</v>
      </c>
      <c r="N27" s="52">
        <v>5</v>
      </c>
      <c r="O27" s="42" t="s">
        <v>2</v>
      </c>
      <c r="P27" s="43">
        <v>7</v>
      </c>
      <c r="R27" s="41" t="s">
        <v>33</v>
      </c>
      <c r="S27" s="42" t="s">
        <v>2</v>
      </c>
      <c r="T27" s="25" t="s">
        <v>13</v>
      </c>
      <c r="U27" s="52">
        <v>8</v>
      </c>
      <c r="V27" s="42" t="s">
        <v>2</v>
      </c>
      <c r="W27" s="43">
        <v>4</v>
      </c>
      <c r="Y27" s="41" t="s">
        <v>13</v>
      </c>
      <c r="Z27" s="42" t="s">
        <v>2</v>
      </c>
      <c r="AA27" s="25" t="s">
        <v>87</v>
      </c>
      <c r="AB27" s="52">
        <v>10</v>
      </c>
      <c r="AC27" s="42" t="s">
        <v>2</v>
      </c>
      <c r="AD27" s="43">
        <v>2</v>
      </c>
      <c r="AF27" s="41" t="s">
        <v>33</v>
      </c>
      <c r="AG27" s="42" t="s">
        <v>2</v>
      </c>
      <c r="AH27" s="25" t="s">
        <v>50</v>
      </c>
      <c r="AI27" s="52">
        <v>7</v>
      </c>
      <c r="AJ27" s="42" t="s">
        <v>2</v>
      </c>
      <c r="AK27" s="43">
        <v>5</v>
      </c>
      <c r="AM27" s="41" t="s">
        <v>16</v>
      </c>
      <c r="AN27" s="42" t="s">
        <v>2</v>
      </c>
      <c r="AO27" s="25" t="s">
        <v>87</v>
      </c>
      <c r="AP27" s="52">
        <v>9</v>
      </c>
      <c r="AQ27" s="42" t="s">
        <v>2</v>
      </c>
      <c r="AR27" s="43">
        <v>3</v>
      </c>
      <c r="AT27" s="41" t="s">
        <v>8</v>
      </c>
      <c r="AU27" s="42" t="s">
        <v>2</v>
      </c>
      <c r="AV27" s="25" t="s">
        <v>85</v>
      </c>
      <c r="AW27" s="52">
        <v>5</v>
      </c>
      <c r="AX27" s="42" t="s">
        <v>2</v>
      </c>
      <c r="AY27" s="43">
        <v>7</v>
      </c>
      <c r="BA27" s="41" t="s">
        <v>87</v>
      </c>
      <c r="BB27" s="42" t="s">
        <v>2</v>
      </c>
      <c r="BC27" s="25" t="s">
        <v>30</v>
      </c>
      <c r="BD27" s="52">
        <v>3</v>
      </c>
      <c r="BE27" s="42" t="s">
        <v>2</v>
      </c>
      <c r="BF27" s="43">
        <v>9</v>
      </c>
      <c r="BH27" s="41" t="s">
        <v>13</v>
      </c>
      <c r="BI27" s="42" t="s">
        <v>2</v>
      </c>
      <c r="BJ27" s="25" t="s">
        <v>86</v>
      </c>
      <c r="BK27" s="52">
        <v>7</v>
      </c>
      <c r="BL27" s="42" t="s">
        <v>2</v>
      </c>
      <c r="BM27" s="43">
        <v>5</v>
      </c>
      <c r="BO27" s="41" t="s">
        <v>34</v>
      </c>
      <c r="BP27" s="42" t="s">
        <v>2</v>
      </c>
      <c r="BQ27" s="25" t="s">
        <v>42</v>
      </c>
      <c r="BR27" s="52">
        <v>3</v>
      </c>
      <c r="BS27" s="42" t="s">
        <v>2</v>
      </c>
      <c r="BT27" s="43">
        <v>9</v>
      </c>
      <c r="BV27" s="41" t="s">
        <v>13</v>
      </c>
      <c r="BW27" s="42" t="s">
        <v>2</v>
      </c>
      <c r="BX27" s="25" t="s">
        <v>16</v>
      </c>
      <c r="BY27" s="52">
        <v>5</v>
      </c>
      <c r="BZ27" s="42" t="s">
        <v>2</v>
      </c>
      <c r="CA27" s="43">
        <v>7</v>
      </c>
      <c r="CC27" s="41" t="s">
        <v>85</v>
      </c>
      <c r="CD27" s="42" t="s">
        <v>2</v>
      </c>
      <c r="CE27" s="25" t="s">
        <v>13</v>
      </c>
      <c r="CF27" s="52">
        <v>5</v>
      </c>
      <c r="CG27" s="42" t="s">
        <v>2</v>
      </c>
      <c r="CH27" s="43">
        <v>7</v>
      </c>
      <c r="CJ27" s="41" t="s">
        <v>50</v>
      </c>
      <c r="CK27" s="42" t="s">
        <v>2</v>
      </c>
      <c r="CL27" s="25" t="s">
        <v>34</v>
      </c>
      <c r="CM27" s="52">
        <v>7</v>
      </c>
      <c r="CN27" s="42" t="s">
        <v>2</v>
      </c>
      <c r="CO27" s="43">
        <v>5</v>
      </c>
      <c r="CQ27" s="75" t="s">
        <v>13</v>
      </c>
      <c r="CR27" s="42" t="s">
        <v>2</v>
      </c>
      <c r="CS27" s="76" t="s">
        <v>34</v>
      </c>
      <c r="CT27" s="52">
        <v>9</v>
      </c>
      <c r="CU27" s="42" t="s">
        <v>2</v>
      </c>
      <c r="CV27" s="43">
        <v>3</v>
      </c>
      <c r="CX27" s="41" t="s">
        <v>33</v>
      </c>
      <c r="CY27" s="42" t="s">
        <v>2</v>
      </c>
      <c r="CZ27" s="25" t="s">
        <v>42</v>
      </c>
      <c r="DA27" s="52">
        <v>6</v>
      </c>
      <c r="DB27" s="42" t="s">
        <v>2</v>
      </c>
      <c r="DC27" s="43">
        <v>6</v>
      </c>
      <c r="DE27" s="41" t="s">
        <v>13</v>
      </c>
      <c r="DF27" s="42" t="s">
        <v>2</v>
      </c>
      <c r="DG27" s="25" t="s">
        <v>33</v>
      </c>
      <c r="DH27" s="52">
        <v>6</v>
      </c>
      <c r="DI27" s="42" t="s">
        <v>2</v>
      </c>
      <c r="DJ27" s="43">
        <v>6</v>
      </c>
      <c r="DL27" s="41" t="s">
        <v>87</v>
      </c>
      <c r="DM27" s="42" t="s">
        <v>2</v>
      </c>
      <c r="DN27" s="25" t="s">
        <v>13</v>
      </c>
      <c r="DO27" s="52">
        <v>1</v>
      </c>
      <c r="DP27" s="42" t="s">
        <v>2</v>
      </c>
      <c r="DQ27" s="43">
        <v>11</v>
      </c>
      <c r="DS27" s="41" t="s">
        <v>50</v>
      </c>
      <c r="DT27" s="42" t="s">
        <v>2</v>
      </c>
      <c r="DU27" s="25" t="s">
        <v>33</v>
      </c>
      <c r="DV27" s="52">
        <v>10</v>
      </c>
      <c r="DW27" s="42" t="s">
        <v>2</v>
      </c>
      <c r="DX27" s="43">
        <v>2</v>
      </c>
      <c r="DZ27" s="41" t="s">
        <v>87</v>
      </c>
      <c r="EA27" s="42" t="s">
        <v>2</v>
      </c>
      <c r="EB27" s="25" t="s">
        <v>16</v>
      </c>
      <c r="EC27" s="52">
        <v>0</v>
      </c>
      <c r="ED27" s="42" t="s">
        <v>2</v>
      </c>
      <c r="EE27" s="43">
        <v>12</v>
      </c>
      <c r="EG27" s="41" t="s">
        <v>85</v>
      </c>
      <c r="EH27" s="42" t="s">
        <v>2</v>
      </c>
      <c r="EI27" s="25" t="s">
        <v>8</v>
      </c>
      <c r="EJ27" s="52">
        <v>6</v>
      </c>
      <c r="EK27" s="42" t="s">
        <v>2</v>
      </c>
      <c r="EL27" s="43">
        <v>6</v>
      </c>
      <c r="EN27" s="41" t="s">
        <v>30</v>
      </c>
      <c r="EO27" s="42" t="s">
        <v>2</v>
      </c>
      <c r="EP27" s="25" t="s">
        <v>87</v>
      </c>
      <c r="EQ27" s="52">
        <v>12</v>
      </c>
      <c r="ER27" s="42" t="s">
        <v>2</v>
      </c>
      <c r="ES27" s="43">
        <v>0</v>
      </c>
      <c r="EU27" s="41" t="s">
        <v>86</v>
      </c>
      <c r="EV27" s="42" t="s">
        <v>2</v>
      </c>
      <c r="EW27" s="25" t="s">
        <v>13</v>
      </c>
      <c r="EX27" s="52">
        <v>3</v>
      </c>
      <c r="EY27" s="42" t="s">
        <v>2</v>
      </c>
      <c r="EZ27" s="43">
        <v>9</v>
      </c>
      <c r="FB27" s="41" t="s">
        <v>42</v>
      </c>
      <c r="FC27" s="42" t="s">
        <v>2</v>
      </c>
      <c r="FD27" s="25" t="s">
        <v>34</v>
      </c>
      <c r="FE27" s="52">
        <v>5</v>
      </c>
      <c r="FF27" s="42" t="s">
        <v>2</v>
      </c>
      <c r="FG27" s="43">
        <v>7</v>
      </c>
      <c r="FI27" s="41" t="s">
        <v>16</v>
      </c>
      <c r="FJ27" s="42" t="s">
        <v>2</v>
      </c>
      <c r="FK27" s="25" t="s">
        <v>13</v>
      </c>
      <c r="FL27" s="52">
        <v>4</v>
      </c>
      <c r="FM27" s="42" t="s">
        <v>2</v>
      </c>
      <c r="FN27" s="43">
        <v>8</v>
      </c>
      <c r="FP27" s="41" t="s">
        <v>13</v>
      </c>
      <c r="FQ27" s="42" t="s">
        <v>2</v>
      </c>
      <c r="FR27" s="25" t="s">
        <v>85</v>
      </c>
      <c r="FS27" s="52">
        <v>6</v>
      </c>
      <c r="FT27" s="42" t="s">
        <v>2</v>
      </c>
      <c r="FU27" s="43">
        <v>6</v>
      </c>
      <c r="FW27" s="41" t="s">
        <v>34</v>
      </c>
      <c r="FX27" s="42" t="s">
        <v>2</v>
      </c>
      <c r="FY27" s="25" t="s">
        <v>50</v>
      </c>
      <c r="FZ27" s="52">
        <v>8</v>
      </c>
      <c r="GA27" s="42" t="s">
        <v>2</v>
      </c>
      <c r="GB27" s="43">
        <v>4</v>
      </c>
    </row>
    <row r="28" spans="2:193" ht="13.2" x14ac:dyDescent="0.25">
      <c r="B28" s="276"/>
      <c r="D28" s="41" t="s">
        <v>33</v>
      </c>
      <c r="E28" s="42" t="s">
        <v>2</v>
      </c>
      <c r="F28" s="25" t="s">
        <v>87</v>
      </c>
      <c r="G28" s="52">
        <v>10</v>
      </c>
      <c r="H28" s="42" t="s">
        <v>2</v>
      </c>
      <c r="I28" s="43">
        <v>2</v>
      </c>
      <c r="K28" s="41" t="s">
        <v>13</v>
      </c>
      <c r="L28" s="42" t="s">
        <v>2</v>
      </c>
      <c r="M28" s="25" t="s">
        <v>30</v>
      </c>
      <c r="N28" s="52">
        <v>5</v>
      </c>
      <c r="O28" s="42" t="s">
        <v>2</v>
      </c>
      <c r="P28" s="43">
        <v>7</v>
      </c>
      <c r="R28" s="41" t="s">
        <v>50</v>
      </c>
      <c r="S28" s="42" t="s">
        <v>2</v>
      </c>
      <c r="T28" s="25" t="s">
        <v>42</v>
      </c>
      <c r="U28" s="52">
        <v>5</v>
      </c>
      <c r="V28" s="42" t="s">
        <v>2</v>
      </c>
      <c r="W28" s="43">
        <v>7</v>
      </c>
      <c r="Y28" s="41" t="s">
        <v>42</v>
      </c>
      <c r="Z28" s="42" t="s">
        <v>2</v>
      </c>
      <c r="AA28" s="25" t="s">
        <v>85</v>
      </c>
      <c r="AB28" s="52">
        <v>8</v>
      </c>
      <c r="AC28" s="42" t="s">
        <v>2</v>
      </c>
      <c r="AD28" s="43">
        <v>4</v>
      </c>
      <c r="AF28" s="41" t="s">
        <v>8</v>
      </c>
      <c r="AG28" s="42" t="s">
        <v>2</v>
      </c>
      <c r="AH28" s="25" t="s">
        <v>34</v>
      </c>
      <c r="AI28" s="52">
        <v>6</v>
      </c>
      <c r="AJ28" s="42" t="s">
        <v>2</v>
      </c>
      <c r="AK28" s="43">
        <v>6</v>
      </c>
      <c r="AM28" s="41" t="s">
        <v>34</v>
      </c>
      <c r="AN28" s="42" t="s">
        <v>2</v>
      </c>
      <c r="AO28" s="25" t="s">
        <v>30</v>
      </c>
      <c r="AP28" s="52">
        <v>6</v>
      </c>
      <c r="AQ28" s="42" t="s">
        <v>2</v>
      </c>
      <c r="AR28" s="43">
        <v>6</v>
      </c>
      <c r="AT28" s="41" t="s">
        <v>50</v>
      </c>
      <c r="AU28" s="42" t="s">
        <v>2</v>
      </c>
      <c r="AV28" s="25" t="s">
        <v>16</v>
      </c>
      <c r="AW28" s="52">
        <v>4</v>
      </c>
      <c r="AX28" s="42" t="s">
        <v>2</v>
      </c>
      <c r="AY28" s="43">
        <v>8</v>
      </c>
      <c r="BA28" s="41" t="s">
        <v>8</v>
      </c>
      <c r="BB28" s="42" t="s">
        <v>2</v>
      </c>
      <c r="BC28" s="25" t="s">
        <v>33</v>
      </c>
      <c r="BD28" s="52">
        <v>6</v>
      </c>
      <c r="BE28" s="42" t="s">
        <v>2</v>
      </c>
      <c r="BF28" s="43">
        <v>6</v>
      </c>
      <c r="BH28" s="41" t="s">
        <v>23</v>
      </c>
      <c r="BI28" s="42" t="s">
        <v>2</v>
      </c>
      <c r="BJ28" s="25" t="s">
        <v>30</v>
      </c>
      <c r="BK28" s="52">
        <v>6</v>
      </c>
      <c r="BL28" s="42" t="s">
        <v>2</v>
      </c>
      <c r="BM28" s="43">
        <v>6</v>
      </c>
      <c r="BO28" s="41" t="s">
        <v>85</v>
      </c>
      <c r="BP28" s="42" t="s">
        <v>2</v>
      </c>
      <c r="BQ28" s="25" t="s">
        <v>87</v>
      </c>
      <c r="BR28" s="52">
        <v>11</v>
      </c>
      <c r="BS28" s="42" t="s">
        <v>2</v>
      </c>
      <c r="BT28" s="43">
        <v>1</v>
      </c>
      <c r="BV28" s="41" t="s">
        <v>87</v>
      </c>
      <c r="BW28" s="42" t="s">
        <v>2</v>
      </c>
      <c r="BX28" s="25" t="s">
        <v>50</v>
      </c>
      <c r="BY28" s="52">
        <v>2</v>
      </c>
      <c r="BZ28" s="42" t="s">
        <v>2</v>
      </c>
      <c r="CA28" s="43">
        <v>10</v>
      </c>
      <c r="CC28" s="75" t="s">
        <v>30</v>
      </c>
      <c r="CD28" s="42" t="s">
        <v>2</v>
      </c>
      <c r="CE28" s="76" t="s">
        <v>50</v>
      </c>
      <c r="CF28" s="52">
        <v>7</v>
      </c>
      <c r="CG28" s="42" t="s">
        <v>2</v>
      </c>
      <c r="CH28" s="77">
        <v>5</v>
      </c>
      <c r="CJ28" s="41" t="s">
        <v>86</v>
      </c>
      <c r="CK28" s="42" t="s">
        <v>2</v>
      </c>
      <c r="CL28" s="25" t="s">
        <v>87</v>
      </c>
      <c r="CM28" s="52">
        <v>9</v>
      </c>
      <c r="CN28" s="42" t="s">
        <v>2</v>
      </c>
      <c r="CO28" s="43">
        <v>3</v>
      </c>
      <c r="CQ28" s="41" t="s">
        <v>87</v>
      </c>
      <c r="CR28" s="42" t="s">
        <v>2</v>
      </c>
      <c r="CS28" s="25" t="s">
        <v>33</v>
      </c>
      <c r="CT28" s="52">
        <v>3</v>
      </c>
      <c r="CU28" s="42" t="s">
        <v>2</v>
      </c>
      <c r="CV28" s="43">
        <v>9</v>
      </c>
      <c r="CX28" s="41" t="s">
        <v>30</v>
      </c>
      <c r="CY28" s="42" t="s">
        <v>2</v>
      </c>
      <c r="CZ28" s="25" t="s">
        <v>13</v>
      </c>
      <c r="DA28" s="52">
        <v>6</v>
      </c>
      <c r="DB28" s="42" t="s">
        <v>2</v>
      </c>
      <c r="DC28" s="43">
        <v>6</v>
      </c>
      <c r="DE28" s="41" t="s">
        <v>42</v>
      </c>
      <c r="DF28" s="42" t="s">
        <v>2</v>
      </c>
      <c r="DG28" s="25" t="s">
        <v>50</v>
      </c>
      <c r="DH28" s="52">
        <v>5</v>
      </c>
      <c r="DI28" s="42" t="s">
        <v>2</v>
      </c>
      <c r="DJ28" s="43">
        <v>7</v>
      </c>
      <c r="DL28" s="41" t="s">
        <v>85</v>
      </c>
      <c r="DM28" s="42" t="s">
        <v>2</v>
      </c>
      <c r="DN28" s="25" t="s">
        <v>42</v>
      </c>
      <c r="DO28" s="52">
        <v>8</v>
      </c>
      <c r="DP28" s="42" t="s">
        <v>2</v>
      </c>
      <c r="DQ28" s="43">
        <v>4</v>
      </c>
      <c r="DS28" s="41" t="s">
        <v>34</v>
      </c>
      <c r="DT28" s="42" t="s">
        <v>2</v>
      </c>
      <c r="DU28" s="25" t="s">
        <v>8</v>
      </c>
      <c r="DV28" s="52">
        <v>6</v>
      </c>
      <c r="DW28" s="42" t="s">
        <v>2</v>
      </c>
      <c r="DX28" s="43">
        <v>6</v>
      </c>
      <c r="DZ28" s="41" t="s">
        <v>30</v>
      </c>
      <c r="EA28" s="42" t="s">
        <v>2</v>
      </c>
      <c r="EB28" s="25" t="s">
        <v>34</v>
      </c>
      <c r="EC28" s="52">
        <v>8</v>
      </c>
      <c r="ED28" s="42" t="s">
        <v>2</v>
      </c>
      <c r="EE28" s="43">
        <v>4</v>
      </c>
      <c r="EG28" s="41" t="s">
        <v>16</v>
      </c>
      <c r="EH28" s="42" t="s">
        <v>2</v>
      </c>
      <c r="EI28" s="25" t="s">
        <v>50</v>
      </c>
      <c r="EJ28" s="52">
        <v>6</v>
      </c>
      <c r="EK28" s="42" t="s">
        <v>2</v>
      </c>
      <c r="EL28" s="43">
        <v>6</v>
      </c>
      <c r="EN28" s="41" t="s">
        <v>33</v>
      </c>
      <c r="EO28" s="42" t="s">
        <v>2</v>
      </c>
      <c r="EP28" s="25" t="s">
        <v>8</v>
      </c>
      <c r="EQ28" s="52">
        <v>5</v>
      </c>
      <c r="ER28" s="42" t="s">
        <v>2</v>
      </c>
      <c r="ES28" s="43">
        <v>7</v>
      </c>
      <c r="EU28" s="41" t="s">
        <v>30</v>
      </c>
      <c r="EV28" s="42" t="s">
        <v>2</v>
      </c>
      <c r="EW28" s="25" t="s">
        <v>23</v>
      </c>
      <c r="EX28" s="52">
        <v>9</v>
      </c>
      <c r="EY28" s="42" t="s">
        <v>2</v>
      </c>
      <c r="EZ28" s="43">
        <v>3</v>
      </c>
      <c r="FB28" s="41" t="s">
        <v>87</v>
      </c>
      <c r="FC28" s="42" t="s">
        <v>2</v>
      </c>
      <c r="FD28" s="25" t="s">
        <v>85</v>
      </c>
      <c r="FE28" s="52">
        <v>2</v>
      </c>
      <c r="FF28" s="42" t="s">
        <v>2</v>
      </c>
      <c r="FG28" s="43">
        <v>10</v>
      </c>
      <c r="FI28" s="41" t="s">
        <v>50</v>
      </c>
      <c r="FJ28" s="42" t="s">
        <v>2</v>
      </c>
      <c r="FK28" s="25" t="s">
        <v>87</v>
      </c>
      <c r="FL28" s="52">
        <v>11</v>
      </c>
      <c r="FM28" s="42" t="s">
        <v>2</v>
      </c>
      <c r="FN28" s="43">
        <v>1</v>
      </c>
      <c r="FP28" s="41" t="s">
        <v>50</v>
      </c>
      <c r="FQ28" s="42" t="s">
        <v>2</v>
      </c>
      <c r="FR28" s="25" t="s">
        <v>30</v>
      </c>
      <c r="FS28" s="52">
        <v>3</v>
      </c>
      <c r="FT28" s="42" t="s">
        <v>2</v>
      </c>
      <c r="FU28" s="43">
        <v>9</v>
      </c>
      <c r="FW28" s="41" t="s">
        <v>87</v>
      </c>
      <c r="FX28" s="42" t="s">
        <v>2</v>
      </c>
      <c r="FY28" s="25" t="s">
        <v>86</v>
      </c>
      <c r="FZ28" s="52">
        <v>4</v>
      </c>
      <c r="GA28" s="42" t="s">
        <v>2</v>
      </c>
      <c r="GB28" s="43">
        <v>8</v>
      </c>
    </row>
    <row r="29" spans="2:193" ht="13.8" thickBot="1" x14ac:dyDescent="0.3">
      <c r="B29" s="276"/>
      <c r="D29" s="44" t="s">
        <v>85</v>
      </c>
      <c r="E29" s="45" t="s">
        <v>2</v>
      </c>
      <c r="F29" s="46" t="s">
        <v>37</v>
      </c>
      <c r="G29" s="56" t="s">
        <v>39</v>
      </c>
      <c r="H29" s="57" t="s">
        <v>39</v>
      </c>
      <c r="I29" s="58" t="s">
        <v>39</v>
      </c>
      <c r="K29" s="44" t="s">
        <v>16</v>
      </c>
      <c r="L29" s="45" t="s">
        <v>2</v>
      </c>
      <c r="M29" s="46" t="s">
        <v>37</v>
      </c>
      <c r="N29" s="56" t="s">
        <v>39</v>
      </c>
      <c r="O29" s="57" t="s">
        <v>39</v>
      </c>
      <c r="P29" s="58" t="s">
        <v>39</v>
      </c>
      <c r="R29" s="44" t="s">
        <v>30</v>
      </c>
      <c r="S29" s="45" t="s">
        <v>2</v>
      </c>
      <c r="T29" s="46" t="s">
        <v>37</v>
      </c>
      <c r="U29" s="56" t="s">
        <v>39</v>
      </c>
      <c r="V29" s="57" t="s">
        <v>39</v>
      </c>
      <c r="W29" s="58" t="s">
        <v>39</v>
      </c>
      <c r="Y29" s="44" t="s">
        <v>50</v>
      </c>
      <c r="Z29" s="45" t="s">
        <v>2</v>
      </c>
      <c r="AA29" s="46" t="s">
        <v>37</v>
      </c>
      <c r="AB29" s="56" t="s">
        <v>39</v>
      </c>
      <c r="AC29" s="57" t="s">
        <v>39</v>
      </c>
      <c r="AD29" s="58" t="s">
        <v>39</v>
      </c>
      <c r="AF29" s="44" t="s">
        <v>13</v>
      </c>
      <c r="AG29" s="45" t="s">
        <v>2</v>
      </c>
      <c r="AH29" s="46" t="s">
        <v>37</v>
      </c>
      <c r="AI29" s="56" t="s">
        <v>39</v>
      </c>
      <c r="AJ29" s="57" t="s">
        <v>39</v>
      </c>
      <c r="AK29" s="58" t="s">
        <v>39</v>
      </c>
      <c r="AM29" s="44" t="s">
        <v>42</v>
      </c>
      <c r="AN29" s="45" t="s">
        <v>2</v>
      </c>
      <c r="AO29" s="46" t="s">
        <v>37</v>
      </c>
      <c r="AP29" s="56" t="s">
        <v>39</v>
      </c>
      <c r="AQ29" s="57" t="s">
        <v>39</v>
      </c>
      <c r="AR29" s="58" t="s">
        <v>39</v>
      </c>
      <c r="AT29" s="44" t="s">
        <v>87</v>
      </c>
      <c r="AU29" s="45" t="s">
        <v>2</v>
      </c>
      <c r="AV29" s="46" t="s">
        <v>37</v>
      </c>
      <c r="AW29" s="56" t="s">
        <v>39</v>
      </c>
      <c r="AX29" s="57" t="s">
        <v>39</v>
      </c>
      <c r="AY29" s="58" t="s">
        <v>39</v>
      </c>
      <c r="BA29" s="44" t="s">
        <v>34</v>
      </c>
      <c r="BB29" s="45" t="s">
        <v>2</v>
      </c>
      <c r="BC29" s="46" t="s">
        <v>37</v>
      </c>
      <c r="BD29" s="56" t="s">
        <v>39</v>
      </c>
      <c r="BE29" s="57" t="s">
        <v>39</v>
      </c>
      <c r="BF29" s="58" t="s">
        <v>39</v>
      </c>
      <c r="BH29" s="44" t="s">
        <v>24</v>
      </c>
      <c r="BI29" s="45" t="s">
        <v>2</v>
      </c>
      <c r="BJ29" s="46" t="s">
        <v>37</v>
      </c>
      <c r="BK29" s="56" t="s">
        <v>39</v>
      </c>
      <c r="BL29" s="57" t="s">
        <v>39</v>
      </c>
      <c r="BM29" s="58" t="s">
        <v>39</v>
      </c>
      <c r="BO29" s="44" t="s">
        <v>8</v>
      </c>
      <c r="BP29" s="45" t="s">
        <v>2</v>
      </c>
      <c r="BQ29" s="46" t="s">
        <v>37</v>
      </c>
      <c r="BR29" s="56" t="s">
        <v>39</v>
      </c>
      <c r="BS29" s="57" t="s">
        <v>39</v>
      </c>
      <c r="BT29" s="58" t="s">
        <v>39</v>
      </c>
      <c r="BV29" s="44" t="s">
        <v>23</v>
      </c>
      <c r="BW29" s="45" t="s">
        <v>2</v>
      </c>
      <c r="BX29" s="46" t="s">
        <v>37</v>
      </c>
      <c r="BY29" s="56" t="s">
        <v>39</v>
      </c>
      <c r="BZ29" s="57" t="s">
        <v>39</v>
      </c>
      <c r="CA29" s="58" t="s">
        <v>39</v>
      </c>
      <c r="CC29" s="44" t="s">
        <v>86</v>
      </c>
      <c r="CD29" s="45" t="s">
        <v>2</v>
      </c>
      <c r="CE29" s="46" t="s">
        <v>37</v>
      </c>
      <c r="CF29" s="56" t="s">
        <v>39</v>
      </c>
      <c r="CG29" s="57" t="s">
        <v>39</v>
      </c>
      <c r="CH29" s="58" t="s">
        <v>39</v>
      </c>
      <c r="CJ29" s="44" t="s">
        <v>33</v>
      </c>
      <c r="CK29" s="45" t="s">
        <v>2</v>
      </c>
      <c r="CL29" s="46" t="s">
        <v>37</v>
      </c>
      <c r="CM29" s="56" t="s">
        <v>39</v>
      </c>
      <c r="CN29" s="57" t="s">
        <v>39</v>
      </c>
      <c r="CO29" s="58" t="s">
        <v>39</v>
      </c>
      <c r="CQ29" s="44" t="s">
        <v>85</v>
      </c>
      <c r="CR29" s="45" t="s">
        <v>2</v>
      </c>
      <c r="CS29" s="46" t="s">
        <v>37</v>
      </c>
      <c r="CT29" s="56" t="s">
        <v>39</v>
      </c>
      <c r="CU29" s="57" t="s">
        <v>39</v>
      </c>
      <c r="CV29" s="58" t="s">
        <v>39</v>
      </c>
      <c r="CX29" s="44" t="s">
        <v>16</v>
      </c>
      <c r="CY29" s="45" t="s">
        <v>2</v>
      </c>
      <c r="CZ29" s="46" t="s">
        <v>37</v>
      </c>
      <c r="DA29" s="56" t="s">
        <v>39</v>
      </c>
      <c r="DB29" s="57" t="s">
        <v>39</v>
      </c>
      <c r="DC29" s="58" t="s">
        <v>39</v>
      </c>
      <c r="DE29" s="44" t="s">
        <v>30</v>
      </c>
      <c r="DF29" s="45" t="s">
        <v>2</v>
      </c>
      <c r="DG29" s="46" t="s">
        <v>37</v>
      </c>
      <c r="DH29" s="56" t="s">
        <v>39</v>
      </c>
      <c r="DI29" s="57" t="s">
        <v>39</v>
      </c>
      <c r="DJ29" s="58" t="s">
        <v>39</v>
      </c>
      <c r="DL29" s="44" t="s">
        <v>50</v>
      </c>
      <c r="DM29" s="45" t="s">
        <v>2</v>
      </c>
      <c r="DN29" s="46" t="s">
        <v>37</v>
      </c>
      <c r="DO29" s="56" t="s">
        <v>39</v>
      </c>
      <c r="DP29" s="57" t="s">
        <v>39</v>
      </c>
      <c r="DQ29" s="58" t="s">
        <v>39</v>
      </c>
      <c r="DS29" s="44" t="s">
        <v>13</v>
      </c>
      <c r="DT29" s="45" t="s">
        <v>2</v>
      </c>
      <c r="DU29" s="46" t="s">
        <v>37</v>
      </c>
      <c r="DV29" s="56" t="s">
        <v>39</v>
      </c>
      <c r="DW29" s="57" t="s">
        <v>39</v>
      </c>
      <c r="DX29" s="58" t="s">
        <v>39</v>
      </c>
      <c r="DZ29" s="44" t="s">
        <v>42</v>
      </c>
      <c r="EA29" s="45" t="s">
        <v>2</v>
      </c>
      <c r="EB29" s="46" t="s">
        <v>37</v>
      </c>
      <c r="EC29" s="56" t="s">
        <v>39</v>
      </c>
      <c r="ED29" s="57" t="s">
        <v>39</v>
      </c>
      <c r="EE29" s="58" t="s">
        <v>39</v>
      </c>
      <c r="EG29" s="44" t="s">
        <v>87</v>
      </c>
      <c r="EH29" s="45" t="s">
        <v>2</v>
      </c>
      <c r="EI29" s="46" t="s">
        <v>37</v>
      </c>
      <c r="EJ29" s="56" t="s">
        <v>39</v>
      </c>
      <c r="EK29" s="57" t="s">
        <v>39</v>
      </c>
      <c r="EL29" s="58" t="s">
        <v>39</v>
      </c>
      <c r="EN29" s="44" t="s">
        <v>34</v>
      </c>
      <c r="EO29" s="45" t="s">
        <v>2</v>
      </c>
      <c r="EP29" s="46" t="s">
        <v>37</v>
      </c>
      <c r="EQ29" s="56" t="s">
        <v>39</v>
      </c>
      <c r="ER29" s="57" t="s">
        <v>39</v>
      </c>
      <c r="ES29" s="58" t="s">
        <v>39</v>
      </c>
      <c r="EU29" s="44" t="s">
        <v>24</v>
      </c>
      <c r="EV29" s="45" t="s">
        <v>2</v>
      </c>
      <c r="EW29" s="46" t="s">
        <v>37</v>
      </c>
      <c r="EX29" s="56" t="s">
        <v>39</v>
      </c>
      <c r="EY29" s="57" t="s">
        <v>39</v>
      </c>
      <c r="EZ29" s="58" t="s">
        <v>39</v>
      </c>
      <c r="FB29" s="44" t="s">
        <v>8</v>
      </c>
      <c r="FC29" s="45" t="s">
        <v>2</v>
      </c>
      <c r="FD29" s="46" t="s">
        <v>37</v>
      </c>
      <c r="FE29" s="56" t="s">
        <v>39</v>
      </c>
      <c r="FF29" s="57" t="s">
        <v>39</v>
      </c>
      <c r="FG29" s="58" t="s">
        <v>39</v>
      </c>
      <c r="FI29" s="44" t="s">
        <v>23</v>
      </c>
      <c r="FJ29" s="45" t="s">
        <v>2</v>
      </c>
      <c r="FK29" s="46" t="s">
        <v>37</v>
      </c>
      <c r="FL29" s="56" t="s">
        <v>39</v>
      </c>
      <c r="FM29" s="57" t="s">
        <v>39</v>
      </c>
      <c r="FN29" s="58" t="s">
        <v>39</v>
      </c>
      <c r="FP29" s="44" t="s">
        <v>86</v>
      </c>
      <c r="FQ29" s="45" t="s">
        <v>2</v>
      </c>
      <c r="FR29" s="46" t="s">
        <v>37</v>
      </c>
      <c r="FS29" s="56" t="s">
        <v>39</v>
      </c>
      <c r="FT29" s="57" t="s">
        <v>39</v>
      </c>
      <c r="FU29" s="58" t="s">
        <v>39</v>
      </c>
      <c r="FW29" s="44" t="s">
        <v>33</v>
      </c>
      <c r="FX29" s="45" t="s">
        <v>2</v>
      </c>
      <c r="FY29" s="46" t="s">
        <v>37</v>
      </c>
      <c r="FZ29" s="56" t="s">
        <v>39</v>
      </c>
      <c r="GA29" s="57" t="s">
        <v>39</v>
      </c>
      <c r="GB29" s="58" t="s">
        <v>39</v>
      </c>
    </row>
    <row r="30" spans="2:193" ht="5.25" customHeight="1" thickBot="1" x14ac:dyDescent="0.3">
      <c r="P30" s="28"/>
      <c r="W30" s="28"/>
      <c r="AD30" s="28"/>
      <c r="AK30" s="28"/>
      <c r="AR30" s="28"/>
      <c r="AY30" s="28"/>
      <c r="BM30" s="28"/>
      <c r="BT30" s="28"/>
      <c r="CA30" s="28"/>
      <c r="CH30" s="28"/>
      <c r="CT30" s="28"/>
      <c r="CU30" s="28"/>
      <c r="CV30" s="28"/>
      <c r="DC30" s="28"/>
      <c r="DJ30" s="28"/>
      <c r="DQ30" s="28"/>
      <c r="DX30" s="28"/>
      <c r="EE30" s="28"/>
      <c r="EL30" s="28"/>
      <c r="EZ30" s="28"/>
      <c r="FG30" s="28"/>
      <c r="FN30" s="28"/>
      <c r="FU30" s="28"/>
      <c r="GB30" s="28"/>
    </row>
    <row r="31" spans="2:193" ht="15.75" hidden="1" customHeight="1" thickBot="1" x14ac:dyDescent="0.3">
      <c r="P31" s="28"/>
      <c r="W31" s="28"/>
      <c r="AD31" s="28"/>
      <c r="AK31" s="28"/>
      <c r="AR31" s="28"/>
      <c r="AY31" s="28"/>
      <c r="BM31" s="28"/>
      <c r="BT31" s="28"/>
      <c r="CA31" s="28"/>
      <c r="CH31" s="28"/>
      <c r="CT31" s="28"/>
      <c r="CU31" s="28"/>
      <c r="CV31" s="28"/>
      <c r="DC31" s="28"/>
      <c r="DJ31" s="28"/>
      <c r="DQ31" s="28"/>
      <c r="DX31" s="28"/>
      <c r="EE31" s="28"/>
      <c r="EL31" s="28"/>
      <c r="EZ31" s="28"/>
      <c r="FG31" s="28"/>
      <c r="FN31" s="28"/>
      <c r="FU31" s="28"/>
      <c r="GB31" s="28"/>
    </row>
    <row r="32" spans="2:193" ht="15.75" hidden="1" customHeight="1" thickBot="1" x14ac:dyDescent="0.3">
      <c r="P32" s="28"/>
      <c r="W32" s="28"/>
      <c r="AD32" s="28"/>
      <c r="AK32" s="28"/>
      <c r="AR32" s="28"/>
      <c r="AY32" s="28"/>
      <c r="BM32" s="28"/>
      <c r="BT32" s="28"/>
      <c r="CA32" s="28"/>
      <c r="CH32" s="28"/>
      <c r="CT32" s="28"/>
      <c r="CU32" s="28"/>
      <c r="CV32" s="28"/>
      <c r="DC32" s="28"/>
      <c r="DJ32" s="28"/>
      <c r="DQ32" s="28"/>
      <c r="DX32" s="28"/>
      <c r="EE32" s="28"/>
      <c r="EL32" s="28"/>
      <c r="EZ32" s="28"/>
      <c r="FG32" s="28"/>
      <c r="FN32" s="28"/>
      <c r="FU32" s="28"/>
      <c r="GB32" s="28"/>
    </row>
    <row r="33" spans="2:184" ht="15.75" hidden="1" customHeight="1" thickBot="1" x14ac:dyDescent="0.3">
      <c r="P33" s="28"/>
      <c r="W33" s="28"/>
      <c r="AD33" s="28"/>
      <c r="AK33" s="28"/>
      <c r="AR33" s="28"/>
      <c r="AY33" s="28"/>
      <c r="BM33" s="28"/>
      <c r="BT33" s="28"/>
      <c r="CA33" s="28"/>
      <c r="CH33" s="28"/>
      <c r="CT33" s="28"/>
      <c r="CU33" s="28"/>
      <c r="CV33" s="28"/>
      <c r="DC33" s="28"/>
      <c r="DJ33" s="28"/>
      <c r="DQ33" s="28"/>
      <c r="DX33" s="28"/>
      <c r="EE33" s="28"/>
      <c r="EL33" s="28"/>
      <c r="EZ33" s="28"/>
      <c r="FG33" s="28"/>
      <c r="FN33" s="28"/>
      <c r="FU33" s="28"/>
      <c r="GB33" s="28"/>
    </row>
    <row r="34" spans="2:184" ht="15.75" hidden="1" customHeight="1" thickBot="1" x14ac:dyDescent="0.3">
      <c r="P34" s="28"/>
      <c r="W34" s="28"/>
      <c r="AD34" s="28"/>
      <c r="AK34" s="28"/>
      <c r="AR34" s="28"/>
      <c r="AY34" s="28"/>
      <c r="BM34" s="28"/>
      <c r="BT34" s="28"/>
      <c r="CA34" s="28"/>
      <c r="CH34" s="28"/>
      <c r="CT34" s="28"/>
      <c r="CU34" s="28"/>
      <c r="CV34" s="28"/>
      <c r="DC34" s="28"/>
      <c r="DJ34" s="28"/>
      <c r="DQ34" s="28"/>
      <c r="DX34" s="28"/>
      <c r="EE34" s="28"/>
      <c r="EL34" s="28"/>
      <c r="EZ34" s="28"/>
      <c r="FG34" s="28"/>
      <c r="FN34" s="28"/>
      <c r="FU34" s="28"/>
      <c r="GB34" s="28"/>
    </row>
    <row r="35" spans="2:184" ht="15.75" hidden="1" customHeight="1" thickBot="1" x14ac:dyDescent="0.3">
      <c r="P35" s="28"/>
      <c r="W35" s="28"/>
      <c r="AD35" s="28"/>
      <c r="AK35" s="28"/>
      <c r="AR35" s="28"/>
      <c r="AY35" s="28"/>
      <c r="BM35" s="28"/>
      <c r="BT35" s="28"/>
      <c r="CA35" s="28"/>
      <c r="CH35" s="28"/>
      <c r="CT35" s="28"/>
      <c r="CU35" s="28"/>
      <c r="CV35" s="28"/>
      <c r="DC35" s="28"/>
      <c r="DJ35" s="28"/>
      <c r="DQ35" s="28"/>
      <c r="DX35" s="28"/>
      <c r="EE35" s="28"/>
      <c r="EL35" s="28"/>
      <c r="EZ35" s="28"/>
      <c r="FG35" s="28"/>
      <c r="FN35" s="28"/>
      <c r="FU35" s="28"/>
      <c r="GB35" s="28"/>
    </row>
    <row r="36" spans="2:184" ht="15.75" hidden="1" customHeight="1" thickBot="1" x14ac:dyDescent="0.3">
      <c r="P36" s="28"/>
      <c r="W36" s="28"/>
      <c r="AD36" s="28"/>
      <c r="AK36" s="28"/>
      <c r="AR36" s="28"/>
      <c r="AY36" s="28"/>
      <c r="BM36" s="28"/>
      <c r="BT36" s="28"/>
      <c r="CA36" s="28"/>
      <c r="CH36" s="28"/>
      <c r="CT36" s="28"/>
      <c r="CU36" s="28"/>
      <c r="CV36" s="28"/>
      <c r="DC36" s="28"/>
      <c r="DJ36" s="28"/>
      <c r="DQ36" s="28"/>
      <c r="DX36" s="28"/>
      <c r="EE36" s="28"/>
      <c r="EL36" s="28"/>
      <c r="EZ36" s="28"/>
      <c r="FG36" s="28"/>
      <c r="FN36" s="28"/>
      <c r="FU36" s="28"/>
      <c r="GB36" s="28"/>
    </row>
    <row r="37" spans="2:184" ht="15.75" hidden="1" customHeight="1" thickBot="1" x14ac:dyDescent="0.3">
      <c r="P37" s="28"/>
      <c r="W37" s="28"/>
      <c r="AD37" s="28"/>
      <c r="AK37" s="28"/>
      <c r="AR37" s="28"/>
      <c r="AY37" s="28"/>
      <c r="BM37" s="28"/>
      <c r="BT37" s="28"/>
      <c r="CA37" s="28"/>
      <c r="CH37" s="28"/>
      <c r="CT37" s="28"/>
      <c r="CU37" s="28"/>
      <c r="CV37" s="28"/>
      <c r="DC37" s="28"/>
      <c r="DJ37" s="28"/>
      <c r="DQ37" s="28"/>
      <c r="DX37" s="28"/>
      <c r="EE37" s="28"/>
      <c r="EL37" s="28"/>
      <c r="EZ37" s="28"/>
      <c r="FG37" s="28"/>
      <c r="FN37" s="28"/>
      <c r="FU37" s="28"/>
      <c r="GB37" s="28"/>
    </row>
    <row r="38" spans="2:184" ht="5.25" hidden="1" customHeight="1" thickBot="1" x14ac:dyDescent="0.3">
      <c r="C38" s="29"/>
      <c r="G38" s="23"/>
      <c r="H38" s="23"/>
      <c r="I38" s="23"/>
      <c r="J38" s="29"/>
      <c r="K38" s="29"/>
      <c r="L38" s="29"/>
      <c r="M38" s="29"/>
      <c r="N38" s="29"/>
      <c r="O38" s="29"/>
      <c r="Q38" s="29"/>
      <c r="R38" s="29"/>
      <c r="S38" s="29"/>
      <c r="T38" s="29"/>
      <c r="U38" s="29"/>
      <c r="V38" s="29"/>
      <c r="X38" s="29"/>
      <c r="Y38" s="29"/>
      <c r="Z38" s="29"/>
      <c r="AA38" s="29"/>
      <c r="AB38" s="29"/>
      <c r="AC38" s="29"/>
      <c r="AE38" s="29"/>
      <c r="AF38" s="29"/>
      <c r="AG38" s="29"/>
      <c r="AH38" s="29"/>
      <c r="AI38" s="29"/>
      <c r="AJ38" s="29"/>
      <c r="AL38" s="29"/>
      <c r="AM38" s="29"/>
      <c r="AN38" s="29"/>
      <c r="AO38" s="29"/>
      <c r="AP38" s="29"/>
      <c r="AQ38" s="29"/>
      <c r="AS38" s="29"/>
      <c r="AT38" s="29"/>
      <c r="AU38" s="29"/>
      <c r="AV38" s="29"/>
      <c r="AW38" s="29"/>
      <c r="AX38" s="29"/>
      <c r="AZ38" s="29"/>
      <c r="BA38" s="29"/>
      <c r="BB38" s="29"/>
      <c r="BC38" s="29"/>
      <c r="BD38" s="29"/>
      <c r="BE38" s="29"/>
      <c r="BF38" s="29"/>
      <c r="BG38" s="29"/>
      <c r="BH38" s="29"/>
      <c r="BI38" s="29"/>
      <c r="BJ38" s="29"/>
      <c r="BK38" s="29"/>
      <c r="BL38" s="29"/>
      <c r="BN38" s="29"/>
      <c r="BO38" s="29"/>
      <c r="BP38" s="29"/>
      <c r="BQ38" s="29"/>
      <c r="BR38" s="29"/>
      <c r="BS38" s="29"/>
      <c r="BU38" s="29"/>
      <c r="BV38" s="29"/>
      <c r="BW38" s="29"/>
      <c r="BX38" s="29"/>
      <c r="BY38" s="29"/>
      <c r="BZ38" s="29"/>
      <c r="CB38" s="29"/>
      <c r="CC38" s="29"/>
      <c r="CD38" s="29"/>
      <c r="CE38" s="29"/>
      <c r="CF38" s="29"/>
      <c r="CG38" s="29"/>
      <c r="CI38" s="29"/>
      <c r="CJ38" s="29"/>
      <c r="CK38" s="29"/>
      <c r="CL38" s="29"/>
      <c r="CM38" s="29"/>
      <c r="CN38" s="29"/>
      <c r="CO38" s="29"/>
      <c r="CP38" s="29"/>
      <c r="CW38" s="29"/>
      <c r="CX38" s="29"/>
      <c r="CY38" s="29"/>
      <c r="CZ38" s="29"/>
      <c r="DA38" s="29"/>
      <c r="DB38" s="29"/>
      <c r="DD38" s="29"/>
      <c r="DE38" s="29"/>
      <c r="DF38" s="29"/>
      <c r="DG38" s="29"/>
      <c r="DH38" s="29"/>
      <c r="DI38" s="29"/>
      <c r="DK38" s="29"/>
      <c r="DL38" s="29"/>
      <c r="DM38" s="29"/>
      <c r="DN38" s="29"/>
      <c r="DO38" s="29"/>
      <c r="DP38" s="29"/>
      <c r="DR38" s="29"/>
      <c r="DS38" s="29"/>
      <c r="DT38" s="29"/>
      <c r="DU38" s="29"/>
      <c r="DV38" s="29"/>
      <c r="DW38" s="29"/>
      <c r="DY38" s="29"/>
      <c r="DZ38" s="29"/>
      <c r="EA38" s="29"/>
      <c r="EB38" s="29"/>
      <c r="EC38" s="29"/>
      <c r="ED38" s="29"/>
      <c r="EF38" s="29"/>
      <c r="EG38" s="29"/>
      <c r="EH38" s="29"/>
      <c r="EI38" s="29"/>
      <c r="EJ38" s="29"/>
      <c r="EK38" s="29"/>
      <c r="EM38" s="29"/>
      <c r="EN38" s="29"/>
      <c r="EO38" s="29"/>
      <c r="EP38" s="29"/>
      <c r="EQ38" s="29"/>
      <c r="ER38" s="29"/>
      <c r="ES38" s="29"/>
      <c r="ET38" s="29"/>
      <c r="EU38" s="29"/>
      <c r="EV38" s="29"/>
      <c r="EW38" s="29"/>
      <c r="EX38" s="29"/>
      <c r="EY38" s="29"/>
      <c r="FA38" s="29"/>
      <c r="FB38" s="29"/>
      <c r="FC38" s="29"/>
      <c r="FD38" s="29"/>
      <c r="FE38" s="29"/>
      <c r="FF38" s="29"/>
      <c r="FH38" s="29"/>
      <c r="FI38" s="29"/>
      <c r="FJ38" s="29"/>
      <c r="FK38" s="29"/>
      <c r="FL38" s="29"/>
      <c r="FM38" s="29"/>
      <c r="FO38" s="29"/>
      <c r="FP38" s="29"/>
      <c r="FQ38" s="29"/>
      <c r="FR38" s="29"/>
      <c r="FS38" s="29"/>
      <c r="FT38" s="29"/>
      <c r="FV38" s="29"/>
      <c r="FW38" s="29"/>
      <c r="FX38" s="29"/>
      <c r="FY38" s="29"/>
      <c r="FZ38" s="29"/>
      <c r="GA38" s="29"/>
    </row>
    <row r="39" spans="2:184" ht="13.8" thickBot="1" x14ac:dyDescent="0.3">
      <c r="B39" s="275" t="s">
        <v>53</v>
      </c>
      <c r="C39" s="32" t="s">
        <v>55</v>
      </c>
      <c r="D39" s="33" t="s">
        <v>58</v>
      </c>
      <c r="E39" s="34"/>
      <c r="F39" s="35" t="s">
        <v>97</v>
      </c>
      <c r="G39" s="34"/>
      <c r="H39" s="34"/>
      <c r="I39" s="36"/>
      <c r="J39" s="32" t="s">
        <v>55</v>
      </c>
      <c r="K39" s="33" t="s">
        <v>58</v>
      </c>
      <c r="L39" s="34"/>
      <c r="M39" s="35" t="s">
        <v>98</v>
      </c>
      <c r="N39" s="34"/>
      <c r="O39" s="34"/>
      <c r="P39" s="36"/>
      <c r="Q39" s="32" t="s">
        <v>55</v>
      </c>
      <c r="R39" s="33" t="s">
        <v>58</v>
      </c>
      <c r="S39" s="34"/>
      <c r="T39" s="35" t="s">
        <v>99</v>
      </c>
      <c r="U39" s="34"/>
      <c r="V39" s="34"/>
      <c r="W39" s="36"/>
      <c r="X39" s="32" t="s">
        <v>55</v>
      </c>
      <c r="Y39" s="33" t="s">
        <v>58</v>
      </c>
      <c r="Z39" s="34"/>
      <c r="AA39" s="35" t="s">
        <v>100</v>
      </c>
      <c r="AB39" s="34"/>
      <c r="AC39" s="34"/>
      <c r="AD39" s="36"/>
      <c r="AE39" s="32" t="s">
        <v>55</v>
      </c>
      <c r="AF39" s="33" t="s">
        <v>58</v>
      </c>
      <c r="AG39" s="34"/>
      <c r="AH39" s="35" t="s">
        <v>101</v>
      </c>
      <c r="AI39" s="34"/>
      <c r="AJ39" s="34"/>
      <c r="AK39" s="36"/>
      <c r="AL39" s="32" t="s">
        <v>55</v>
      </c>
      <c r="AM39" s="33" t="s">
        <v>58</v>
      </c>
      <c r="AN39" s="34"/>
      <c r="AO39" s="35" t="s">
        <v>102</v>
      </c>
      <c r="AP39" s="34"/>
      <c r="AQ39" s="34"/>
      <c r="AR39" s="36"/>
      <c r="AS39" s="32" t="s">
        <v>55</v>
      </c>
      <c r="AT39" s="33" t="s">
        <v>58</v>
      </c>
      <c r="AU39" s="34"/>
      <c r="AV39" s="35" t="s">
        <v>103</v>
      </c>
      <c r="AW39" s="34"/>
      <c r="AX39" s="34"/>
      <c r="AY39" s="36"/>
      <c r="AZ39" s="32" t="s">
        <v>55</v>
      </c>
      <c r="BG39" s="32" t="s">
        <v>55</v>
      </c>
      <c r="BH39" s="33" t="s">
        <v>58</v>
      </c>
      <c r="BI39" s="34"/>
      <c r="BJ39" s="35" t="s">
        <v>104</v>
      </c>
      <c r="BK39" s="34"/>
      <c r="BL39" s="34"/>
      <c r="BM39" s="36"/>
      <c r="BN39" s="32" t="s">
        <v>55</v>
      </c>
      <c r="BO39" s="33" t="s">
        <v>58</v>
      </c>
      <c r="BP39" s="34"/>
      <c r="BQ39" s="195" t="s">
        <v>105</v>
      </c>
      <c r="BR39" s="34"/>
      <c r="BS39" s="34"/>
      <c r="BT39" s="36"/>
      <c r="BU39" s="32" t="s">
        <v>55</v>
      </c>
      <c r="BV39" s="33" t="s">
        <v>58</v>
      </c>
      <c r="BW39" s="34"/>
      <c r="BX39" s="195" t="s">
        <v>106</v>
      </c>
      <c r="BY39" s="34"/>
      <c r="BZ39" s="34"/>
      <c r="CA39" s="36"/>
      <c r="CB39" s="32" t="s">
        <v>55</v>
      </c>
      <c r="CC39" s="33" t="s">
        <v>58</v>
      </c>
      <c r="CD39" s="34"/>
      <c r="CE39" s="195" t="s">
        <v>107</v>
      </c>
      <c r="CF39" s="34"/>
      <c r="CG39" s="34"/>
      <c r="CH39" s="36"/>
      <c r="CI39" s="32" t="s">
        <v>55</v>
      </c>
      <c r="CJ39" s="33" t="s">
        <v>58</v>
      </c>
      <c r="CK39" s="34"/>
      <c r="CL39" s="195" t="s">
        <v>125</v>
      </c>
      <c r="CM39" s="34"/>
      <c r="CN39" s="34"/>
      <c r="CO39" s="36"/>
      <c r="CP39" s="32" t="s">
        <v>55</v>
      </c>
      <c r="CQ39" s="33" t="s">
        <v>58</v>
      </c>
      <c r="CR39" s="34"/>
      <c r="CS39" s="195" t="s">
        <v>108</v>
      </c>
      <c r="CT39" s="34"/>
      <c r="CU39" s="34"/>
      <c r="CV39" s="36"/>
      <c r="CW39" s="32" t="s">
        <v>55</v>
      </c>
      <c r="CX39" s="33" t="s">
        <v>58</v>
      </c>
      <c r="CY39" s="34"/>
      <c r="CZ39" s="195" t="s">
        <v>109</v>
      </c>
      <c r="DA39" s="34"/>
      <c r="DB39" s="34"/>
      <c r="DC39" s="36"/>
      <c r="DD39" s="32" t="s">
        <v>55</v>
      </c>
      <c r="DE39" s="33" t="s">
        <v>58</v>
      </c>
      <c r="DF39" s="34"/>
      <c r="DG39" s="195" t="s">
        <v>110</v>
      </c>
      <c r="DH39" s="34"/>
      <c r="DI39" s="34"/>
      <c r="DJ39" s="36"/>
      <c r="DK39" s="32" t="s">
        <v>55</v>
      </c>
      <c r="DL39" s="33" t="s">
        <v>58</v>
      </c>
      <c r="DM39" s="34"/>
      <c r="DN39" s="195" t="s">
        <v>111</v>
      </c>
      <c r="DO39" s="34"/>
      <c r="DP39" s="34"/>
      <c r="DQ39" s="36"/>
      <c r="DR39" s="32" t="s">
        <v>55</v>
      </c>
      <c r="DS39" s="33" t="s">
        <v>58</v>
      </c>
      <c r="DT39" s="34"/>
      <c r="DU39" s="195" t="s">
        <v>112</v>
      </c>
      <c r="DV39" s="34"/>
      <c r="DW39" s="34"/>
      <c r="DX39" s="36"/>
      <c r="DY39" s="32" t="s">
        <v>55</v>
      </c>
      <c r="DZ39" s="33" t="s">
        <v>58</v>
      </c>
      <c r="EA39" s="34"/>
      <c r="EB39" s="195" t="s">
        <v>113</v>
      </c>
      <c r="EC39" s="34"/>
      <c r="ED39" s="34"/>
      <c r="EE39" s="36"/>
      <c r="EF39" s="32" t="s">
        <v>55</v>
      </c>
      <c r="EG39" s="33" t="s">
        <v>58</v>
      </c>
      <c r="EH39" s="34"/>
      <c r="EI39" s="195" t="s">
        <v>114</v>
      </c>
      <c r="EJ39" s="34"/>
      <c r="EK39" s="34"/>
      <c r="EL39" s="36"/>
      <c r="EM39" s="32" t="s">
        <v>55</v>
      </c>
      <c r="ET39" s="32" t="s">
        <v>55</v>
      </c>
      <c r="EU39" s="33" t="s">
        <v>58</v>
      </c>
      <c r="EV39" s="34"/>
      <c r="EW39" s="35" t="s">
        <v>115</v>
      </c>
      <c r="EX39" s="34"/>
      <c r="EY39" s="34"/>
      <c r="EZ39" s="36"/>
      <c r="FA39" s="32" t="s">
        <v>55</v>
      </c>
      <c r="FB39" s="33" t="s">
        <v>58</v>
      </c>
      <c r="FC39" s="34"/>
      <c r="FD39" s="195" t="s">
        <v>116</v>
      </c>
      <c r="FE39" s="34"/>
      <c r="FF39" s="34"/>
      <c r="FG39" s="36"/>
      <c r="FH39" s="32" t="s">
        <v>55</v>
      </c>
      <c r="FI39" s="33" t="s">
        <v>58</v>
      </c>
      <c r="FJ39" s="34"/>
      <c r="FK39" s="195" t="s">
        <v>117</v>
      </c>
      <c r="FL39" s="34"/>
      <c r="FM39" s="34"/>
      <c r="FN39" s="36"/>
      <c r="FO39" s="32" t="s">
        <v>55</v>
      </c>
      <c r="FP39" s="33" t="s">
        <v>58</v>
      </c>
      <c r="FQ39" s="34"/>
      <c r="FR39" s="195" t="s">
        <v>118</v>
      </c>
      <c r="FS39" s="34"/>
      <c r="FT39" s="34"/>
      <c r="FU39" s="36"/>
      <c r="FV39" s="32" t="s">
        <v>55</v>
      </c>
      <c r="FW39" s="33" t="s">
        <v>58</v>
      </c>
      <c r="FX39" s="34"/>
      <c r="FY39" s="195" t="s">
        <v>156</v>
      </c>
      <c r="FZ39" s="34"/>
      <c r="GA39" s="34"/>
      <c r="GB39" s="36"/>
    </row>
    <row r="40" spans="2:184" ht="13.2" x14ac:dyDescent="0.25">
      <c r="B40" s="275"/>
      <c r="D40" s="48" t="s">
        <v>44</v>
      </c>
      <c r="E40" s="49" t="s">
        <v>2</v>
      </c>
      <c r="F40" s="50" t="s">
        <v>36</v>
      </c>
      <c r="G40" s="54">
        <v>5</v>
      </c>
      <c r="H40" s="38" t="s">
        <v>2</v>
      </c>
      <c r="I40" s="40">
        <v>7</v>
      </c>
      <c r="K40" s="48" t="s">
        <v>36</v>
      </c>
      <c r="L40" s="49" t="s">
        <v>2</v>
      </c>
      <c r="M40" s="50" t="s">
        <v>45</v>
      </c>
      <c r="N40" s="54">
        <v>9</v>
      </c>
      <c r="O40" s="38" t="s">
        <v>2</v>
      </c>
      <c r="P40" s="40">
        <v>3</v>
      </c>
      <c r="R40" s="48" t="s">
        <v>9</v>
      </c>
      <c r="S40" s="49" t="s">
        <v>2</v>
      </c>
      <c r="T40" s="50" t="s">
        <v>36</v>
      </c>
      <c r="U40" s="54">
        <v>5</v>
      </c>
      <c r="V40" s="38" t="s">
        <v>2</v>
      </c>
      <c r="W40" s="40">
        <v>7</v>
      </c>
      <c r="Y40" s="48" t="s">
        <v>46</v>
      </c>
      <c r="Z40" s="49" t="s">
        <v>2</v>
      </c>
      <c r="AA40" s="50" t="s">
        <v>9</v>
      </c>
      <c r="AB40" s="54">
        <v>6</v>
      </c>
      <c r="AC40" s="38" t="s">
        <v>2</v>
      </c>
      <c r="AD40" s="40">
        <v>6</v>
      </c>
      <c r="AF40" s="48" t="s">
        <v>9</v>
      </c>
      <c r="AG40" s="49" t="s">
        <v>2</v>
      </c>
      <c r="AH40" s="50" t="s">
        <v>21</v>
      </c>
      <c r="AI40" s="54">
        <v>8</v>
      </c>
      <c r="AJ40" s="38" t="s">
        <v>2</v>
      </c>
      <c r="AK40" s="40">
        <v>4</v>
      </c>
      <c r="AM40" s="48" t="s">
        <v>46</v>
      </c>
      <c r="AN40" s="49" t="s">
        <v>2</v>
      </c>
      <c r="AO40" s="50" t="s">
        <v>63</v>
      </c>
      <c r="AP40" s="54">
        <v>6</v>
      </c>
      <c r="AQ40" s="38" t="s">
        <v>2</v>
      </c>
      <c r="AR40" s="40">
        <v>6</v>
      </c>
      <c r="AT40" s="48" t="s">
        <v>9</v>
      </c>
      <c r="AU40" s="49" t="s">
        <v>2</v>
      </c>
      <c r="AV40" s="50" t="s">
        <v>44</v>
      </c>
      <c r="AW40" s="54">
        <v>9</v>
      </c>
      <c r="AX40" s="38" t="s">
        <v>2</v>
      </c>
      <c r="AY40" s="40">
        <v>3</v>
      </c>
      <c r="BH40" s="48" t="s">
        <v>89</v>
      </c>
      <c r="BI40" s="49" t="s">
        <v>2</v>
      </c>
      <c r="BJ40" s="50" t="s">
        <v>36</v>
      </c>
      <c r="BK40" s="54">
        <v>3</v>
      </c>
      <c r="BL40" s="38" t="s">
        <v>2</v>
      </c>
      <c r="BM40" s="40">
        <v>9</v>
      </c>
      <c r="BO40" s="48" t="s">
        <v>21</v>
      </c>
      <c r="BP40" s="49" t="s">
        <v>2</v>
      </c>
      <c r="BQ40" s="50" t="s">
        <v>28</v>
      </c>
      <c r="BR40" s="54">
        <v>4</v>
      </c>
      <c r="BS40" s="38" t="s">
        <v>2</v>
      </c>
      <c r="BT40" s="40">
        <v>8</v>
      </c>
      <c r="BV40" s="48" t="s">
        <v>63</v>
      </c>
      <c r="BW40" s="49" t="s">
        <v>2</v>
      </c>
      <c r="BX40" s="50" t="s">
        <v>45</v>
      </c>
      <c r="BY40" s="54">
        <v>9</v>
      </c>
      <c r="BZ40" s="38" t="s">
        <v>2</v>
      </c>
      <c r="CA40" s="40">
        <v>3</v>
      </c>
      <c r="CC40" s="48" t="s">
        <v>63</v>
      </c>
      <c r="CD40" s="49" t="s">
        <v>2</v>
      </c>
      <c r="CE40" s="50" t="s">
        <v>9</v>
      </c>
      <c r="CF40" s="54">
        <v>6</v>
      </c>
      <c r="CG40" s="38" t="s">
        <v>2</v>
      </c>
      <c r="CH40" s="40">
        <v>6</v>
      </c>
      <c r="CJ40" s="82" t="s">
        <v>28</v>
      </c>
      <c r="CK40" s="49" t="s">
        <v>2</v>
      </c>
      <c r="CL40" s="83" t="s">
        <v>22</v>
      </c>
      <c r="CM40" s="54">
        <v>4</v>
      </c>
      <c r="CN40" s="38" t="s">
        <v>2</v>
      </c>
      <c r="CO40" s="40">
        <v>8</v>
      </c>
      <c r="CQ40" s="37" t="s">
        <v>36</v>
      </c>
      <c r="CR40" s="38" t="s">
        <v>2</v>
      </c>
      <c r="CS40" s="39" t="s">
        <v>44</v>
      </c>
      <c r="CT40" s="54">
        <v>10</v>
      </c>
      <c r="CU40" s="38"/>
      <c r="CV40" s="40">
        <v>2</v>
      </c>
      <c r="CX40" s="37" t="s">
        <v>45</v>
      </c>
      <c r="CY40" s="38" t="s">
        <v>2</v>
      </c>
      <c r="CZ40" s="39" t="s">
        <v>36</v>
      </c>
      <c r="DA40" s="54">
        <v>4</v>
      </c>
      <c r="DB40" s="38" t="s">
        <v>2</v>
      </c>
      <c r="DC40" s="40">
        <v>8</v>
      </c>
      <c r="DE40" s="37" t="s">
        <v>36</v>
      </c>
      <c r="DF40" s="38" t="s">
        <v>2</v>
      </c>
      <c r="DG40" s="39" t="s">
        <v>9</v>
      </c>
      <c r="DH40" s="54">
        <v>5</v>
      </c>
      <c r="DI40" s="38" t="s">
        <v>2</v>
      </c>
      <c r="DJ40" s="40">
        <v>7</v>
      </c>
      <c r="DL40" s="37" t="s">
        <v>9</v>
      </c>
      <c r="DM40" s="38" t="s">
        <v>2</v>
      </c>
      <c r="DN40" s="39" t="s">
        <v>46</v>
      </c>
      <c r="DO40" s="54">
        <v>8</v>
      </c>
      <c r="DP40" s="38" t="s">
        <v>2</v>
      </c>
      <c r="DQ40" s="40">
        <v>4</v>
      </c>
      <c r="DS40" s="37" t="s">
        <v>21</v>
      </c>
      <c r="DT40" s="38" t="s">
        <v>2</v>
      </c>
      <c r="DU40" s="39" t="s">
        <v>9</v>
      </c>
      <c r="DV40" s="54">
        <v>6</v>
      </c>
      <c r="DW40" s="38" t="s">
        <v>2</v>
      </c>
      <c r="DX40" s="40">
        <v>6</v>
      </c>
      <c r="DZ40" s="37" t="s">
        <v>63</v>
      </c>
      <c r="EA40" s="38" t="s">
        <v>2</v>
      </c>
      <c r="EB40" s="39" t="s">
        <v>46</v>
      </c>
      <c r="EC40" s="54">
        <v>9</v>
      </c>
      <c r="ED40" s="38" t="s">
        <v>2</v>
      </c>
      <c r="EE40" s="40">
        <v>3</v>
      </c>
      <c r="EG40" s="37" t="s">
        <v>44</v>
      </c>
      <c r="EH40" s="38" t="s">
        <v>2</v>
      </c>
      <c r="EI40" s="39" t="s">
        <v>9</v>
      </c>
      <c r="EJ40" s="54">
        <v>5</v>
      </c>
      <c r="EK40" s="38" t="s">
        <v>2</v>
      </c>
      <c r="EL40" s="40">
        <v>7</v>
      </c>
      <c r="EU40" s="37" t="s">
        <v>36</v>
      </c>
      <c r="EV40" s="38" t="s">
        <v>2</v>
      </c>
      <c r="EW40" s="39" t="s">
        <v>89</v>
      </c>
      <c r="EX40" s="54">
        <v>9</v>
      </c>
      <c r="EY40" s="38" t="s">
        <v>2</v>
      </c>
      <c r="EZ40" s="40">
        <v>3</v>
      </c>
      <c r="FB40" s="37" t="s">
        <v>28</v>
      </c>
      <c r="FC40" s="38" t="s">
        <v>2</v>
      </c>
      <c r="FD40" s="39" t="s">
        <v>21</v>
      </c>
      <c r="FE40" s="54">
        <v>4</v>
      </c>
      <c r="FF40" s="38" t="s">
        <v>2</v>
      </c>
      <c r="FG40" s="40">
        <v>8</v>
      </c>
      <c r="FI40" s="37" t="s">
        <v>45</v>
      </c>
      <c r="FJ40" s="38" t="s">
        <v>2</v>
      </c>
      <c r="FK40" s="39" t="s">
        <v>63</v>
      </c>
      <c r="FL40" s="54">
        <v>4</v>
      </c>
      <c r="FM40" s="38" t="s">
        <v>2</v>
      </c>
      <c r="FN40" s="40">
        <v>8</v>
      </c>
      <c r="FP40" s="37" t="s">
        <v>9</v>
      </c>
      <c r="FQ40" s="38" t="s">
        <v>2</v>
      </c>
      <c r="FR40" s="39" t="s">
        <v>63</v>
      </c>
      <c r="FS40" s="54">
        <v>7</v>
      </c>
      <c r="FT40" s="38" t="s">
        <v>2</v>
      </c>
      <c r="FU40" s="40">
        <v>5</v>
      </c>
      <c r="FW40" s="37" t="s">
        <v>22</v>
      </c>
      <c r="FX40" s="38" t="s">
        <v>2</v>
      </c>
      <c r="FY40" s="39" t="s">
        <v>28</v>
      </c>
      <c r="FZ40" s="54">
        <v>7</v>
      </c>
      <c r="GA40" s="38" t="s">
        <v>2</v>
      </c>
      <c r="GB40" s="40">
        <v>5</v>
      </c>
    </row>
    <row r="41" spans="2:184" ht="13.2" x14ac:dyDescent="0.25">
      <c r="B41" s="275"/>
      <c r="D41" s="41" t="s">
        <v>88</v>
      </c>
      <c r="E41" s="42" t="s">
        <v>2</v>
      </c>
      <c r="F41" s="25" t="s">
        <v>21</v>
      </c>
      <c r="G41" s="52">
        <v>6</v>
      </c>
      <c r="H41" s="42" t="s">
        <v>2</v>
      </c>
      <c r="I41" s="43">
        <v>6</v>
      </c>
      <c r="K41" s="41" t="s">
        <v>89</v>
      </c>
      <c r="L41" s="42" t="s">
        <v>2</v>
      </c>
      <c r="M41" s="25" t="s">
        <v>63</v>
      </c>
      <c r="N41" s="52">
        <v>4</v>
      </c>
      <c r="O41" s="42" t="s">
        <v>2</v>
      </c>
      <c r="P41" s="43">
        <v>8</v>
      </c>
      <c r="R41" s="41" t="s">
        <v>44</v>
      </c>
      <c r="S41" s="42" t="s">
        <v>2</v>
      </c>
      <c r="T41" s="25" t="s">
        <v>22</v>
      </c>
      <c r="U41" s="52">
        <v>2</v>
      </c>
      <c r="V41" s="42" t="s">
        <v>2</v>
      </c>
      <c r="W41" s="43">
        <v>10</v>
      </c>
      <c r="Y41" s="41" t="s">
        <v>36</v>
      </c>
      <c r="Z41" s="42" t="s">
        <v>2</v>
      </c>
      <c r="AA41" s="25" t="s">
        <v>88</v>
      </c>
      <c r="AB41" s="52">
        <v>7</v>
      </c>
      <c r="AC41" s="42" t="s">
        <v>2</v>
      </c>
      <c r="AD41" s="43">
        <v>5</v>
      </c>
      <c r="AF41" s="41" t="s">
        <v>63</v>
      </c>
      <c r="AG41" s="42" t="s">
        <v>2</v>
      </c>
      <c r="AH41" s="25" t="s">
        <v>36</v>
      </c>
      <c r="AI41" s="52">
        <v>6</v>
      </c>
      <c r="AJ41" s="42" t="s">
        <v>2</v>
      </c>
      <c r="AK41" s="43">
        <v>6</v>
      </c>
      <c r="AM41" s="75" t="s">
        <v>28</v>
      </c>
      <c r="AN41" s="42" t="s">
        <v>2</v>
      </c>
      <c r="AO41" s="76" t="s">
        <v>9</v>
      </c>
      <c r="AP41" s="52">
        <v>5</v>
      </c>
      <c r="AQ41" s="42" t="s">
        <v>2</v>
      </c>
      <c r="AR41" s="43">
        <v>7</v>
      </c>
      <c r="AT41" s="41" t="s">
        <v>36</v>
      </c>
      <c r="AU41" s="42" t="s">
        <v>2</v>
      </c>
      <c r="AV41" s="25" t="s">
        <v>28</v>
      </c>
      <c r="AW41" s="52">
        <v>6</v>
      </c>
      <c r="AX41" s="42" t="s">
        <v>2</v>
      </c>
      <c r="AY41" s="43">
        <v>6</v>
      </c>
      <c r="BH41" s="41" t="s">
        <v>45</v>
      </c>
      <c r="BI41" s="42" t="s">
        <v>2</v>
      </c>
      <c r="BJ41" s="25" t="s">
        <v>9</v>
      </c>
      <c r="BK41" s="52">
        <v>5</v>
      </c>
      <c r="BL41" s="42" t="s">
        <v>2</v>
      </c>
      <c r="BM41" s="43">
        <v>7</v>
      </c>
      <c r="BO41" s="41" t="s">
        <v>45</v>
      </c>
      <c r="BP41" s="42" t="s">
        <v>2</v>
      </c>
      <c r="BQ41" s="25" t="s">
        <v>46</v>
      </c>
      <c r="BR41" s="52">
        <v>8</v>
      </c>
      <c r="BS41" s="42" t="s">
        <v>2</v>
      </c>
      <c r="BT41" s="43">
        <v>4</v>
      </c>
      <c r="BV41" s="41" t="s">
        <v>44</v>
      </c>
      <c r="BW41" s="42" t="s">
        <v>2</v>
      </c>
      <c r="BX41" s="25" t="s">
        <v>21</v>
      </c>
      <c r="BY41" s="52">
        <v>5</v>
      </c>
      <c r="BZ41" s="42" t="s">
        <v>2</v>
      </c>
      <c r="CA41" s="43">
        <v>7</v>
      </c>
      <c r="CC41" s="41" t="s">
        <v>46</v>
      </c>
      <c r="CD41" s="42" t="s">
        <v>2</v>
      </c>
      <c r="CE41" s="25" t="s">
        <v>36</v>
      </c>
      <c r="CF41" s="52">
        <v>6</v>
      </c>
      <c r="CG41" s="42" t="s">
        <v>2</v>
      </c>
      <c r="CH41" s="43">
        <v>6</v>
      </c>
      <c r="CJ41" s="41" t="s">
        <v>21</v>
      </c>
      <c r="CK41" s="42" t="s">
        <v>2</v>
      </c>
      <c r="CL41" s="25" t="s">
        <v>46</v>
      </c>
      <c r="CM41" s="52">
        <v>4</v>
      </c>
      <c r="CN41" s="42" t="s">
        <v>2</v>
      </c>
      <c r="CO41" s="43">
        <v>8</v>
      </c>
      <c r="CQ41" s="41" t="s">
        <v>21</v>
      </c>
      <c r="CR41" s="42" t="s">
        <v>2</v>
      </c>
      <c r="CS41" s="25" t="s">
        <v>88</v>
      </c>
      <c r="CT41" s="52">
        <v>6</v>
      </c>
      <c r="CU41" s="42"/>
      <c r="CV41" s="43">
        <v>6</v>
      </c>
      <c r="CX41" s="41" t="s">
        <v>63</v>
      </c>
      <c r="CY41" s="42" t="s">
        <v>2</v>
      </c>
      <c r="CZ41" s="25" t="s">
        <v>89</v>
      </c>
      <c r="DA41" s="52">
        <v>6</v>
      </c>
      <c r="DB41" s="42" t="s">
        <v>2</v>
      </c>
      <c r="DC41" s="43">
        <v>6</v>
      </c>
      <c r="DE41" s="41" t="s">
        <v>22</v>
      </c>
      <c r="DF41" s="42" t="s">
        <v>2</v>
      </c>
      <c r="DG41" s="25" t="s">
        <v>44</v>
      </c>
      <c r="DH41" s="52">
        <v>9</v>
      </c>
      <c r="DI41" s="42" t="s">
        <v>2</v>
      </c>
      <c r="DJ41" s="43">
        <v>3</v>
      </c>
      <c r="DL41" s="41" t="s">
        <v>88</v>
      </c>
      <c r="DM41" s="42" t="s">
        <v>2</v>
      </c>
      <c r="DN41" s="25" t="s">
        <v>36</v>
      </c>
      <c r="DO41" s="52">
        <v>6</v>
      </c>
      <c r="DP41" s="42" t="s">
        <v>2</v>
      </c>
      <c r="DQ41" s="43">
        <v>6</v>
      </c>
      <c r="DS41" s="41" t="s">
        <v>36</v>
      </c>
      <c r="DT41" s="42" t="s">
        <v>2</v>
      </c>
      <c r="DU41" s="25" t="s">
        <v>63</v>
      </c>
      <c r="DV41" s="52">
        <v>8</v>
      </c>
      <c r="DW41" s="42" t="s">
        <v>2</v>
      </c>
      <c r="DX41" s="43">
        <v>4</v>
      </c>
      <c r="DZ41" s="41" t="s">
        <v>9</v>
      </c>
      <c r="EA41" s="42" t="s">
        <v>2</v>
      </c>
      <c r="EB41" s="25" t="s">
        <v>28</v>
      </c>
      <c r="EC41" s="52">
        <v>7</v>
      </c>
      <c r="ED41" s="42" t="s">
        <v>2</v>
      </c>
      <c r="EE41" s="43">
        <v>5</v>
      </c>
      <c r="EG41" s="41" t="s">
        <v>28</v>
      </c>
      <c r="EH41" s="42" t="s">
        <v>2</v>
      </c>
      <c r="EI41" s="25" t="s">
        <v>36</v>
      </c>
      <c r="EJ41" s="52">
        <v>5</v>
      </c>
      <c r="EK41" s="42" t="s">
        <v>2</v>
      </c>
      <c r="EL41" s="43">
        <v>7</v>
      </c>
      <c r="EU41" s="41" t="s">
        <v>9</v>
      </c>
      <c r="EV41" s="42" t="s">
        <v>2</v>
      </c>
      <c r="EW41" s="25" t="s">
        <v>45</v>
      </c>
      <c r="EX41" s="52">
        <v>9</v>
      </c>
      <c r="EY41" s="42" t="s">
        <v>2</v>
      </c>
      <c r="EZ41" s="43">
        <v>3</v>
      </c>
      <c r="FB41" s="41" t="s">
        <v>46</v>
      </c>
      <c r="FC41" s="42" t="s">
        <v>2</v>
      </c>
      <c r="FD41" s="25" t="s">
        <v>45</v>
      </c>
      <c r="FE41" s="52">
        <v>5</v>
      </c>
      <c r="FF41" s="42" t="s">
        <v>2</v>
      </c>
      <c r="FG41" s="43">
        <v>7</v>
      </c>
      <c r="FI41" s="41" t="s">
        <v>21</v>
      </c>
      <c r="FJ41" s="42" t="s">
        <v>2</v>
      </c>
      <c r="FK41" s="25" t="s">
        <v>44</v>
      </c>
      <c r="FL41" s="52">
        <v>4</v>
      </c>
      <c r="FM41" s="42" t="s">
        <v>2</v>
      </c>
      <c r="FN41" s="43">
        <v>8</v>
      </c>
      <c r="FP41" s="41" t="s">
        <v>36</v>
      </c>
      <c r="FQ41" s="42" t="s">
        <v>2</v>
      </c>
      <c r="FR41" s="25" t="s">
        <v>46</v>
      </c>
      <c r="FS41" s="52">
        <v>10</v>
      </c>
      <c r="FT41" s="42" t="s">
        <v>2</v>
      </c>
      <c r="FU41" s="43">
        <v>2</v>
      </c>
      <c r="FW41" s="41" t="s">
        <v>46</v>
      </c>
      <c r="FX41" s="42" t="s">
        <v>2</v>
      </c>
      <c r="FY41" s="25" t="s">
        <v>21</v>
      </c>
      <c r="FZ41" s="52">
        <v>5</v>
      </c>
      <c r="GA41" s="42" t="s">
        <v>2</v>
      </c>
      <c r="GB41" s="43">
        <v>7</v>
      </c>
    </row>
    <row r="42" spans="2:184" ht="13.2" x14ac:dyDescent="0.25">
      <c r="B42" s="275"/>
      <c r="D42" s="41" t="s">
        <v>29</v>
      </c>
      <c r="E42" s="42" t="s">
        <v>2</v>
      </c>
      <c r="F42" s="25" t="s">
        <v>9</v>
      </c>
      <c r="G42" s="52">
        <v>4</v>
      </c>
      <c r="H42" s="42" t="s">
        <v>2</v>
      </c>
      <c r="I42" s="43">
        <v>8</v>
      </c>
      <c r="K42" s="41" t="s">
        <v>22</v>
      </c>
      <c r="L42" s="42" t="s">
        <v>2</v>
      </c>
      <c r="M42" s="25" t="s">
        <v>9</v>
      </c>
      <c r="N42" s="52">
        <v>3</v>
      </c>
      <c r="O42" s="42" t="s">
        <v>2</v>
      </c>
      <c r="P42" s="43">
        <v>9</v>
      </c>
      <c r="R42" s="41" t="s">
        <v>63</v>
      </c>
      <c r="S42" s="42" t="s">
        <v>2</v>
      </c>
      <c r="T42" s="25" t="s">
        <v>28</v>
      </c>
      <c r="U42" s="52">
        <v>7</v>
      </c>
      <c r="V42" s="42" t="s">
        <v>2</v>
      </c>
      <c r="W42" s="43">
        <v>5</v>
      </c>
      <c r="Y42" s="41" t="s">
        <v>22</v>
      </c>
      <c r="Z42" s="42" t="s">
        <v>2</v>
      </c>
      <c r="AA42" s="25" t="s">
        <v>29</v>
      </c>
      <c r="AB42" s="52">
        <v>2</v>
      </c>
      <c r="AC42" s="42" t="s">
        <v>2</v>
      </c>
      <c r="AD42" s="43">
        <v>10</v>
      </c>
      <c r="AF42" s="41" t="s">
        <v>45</v>
      </c>
      <c r="AG42" s="42" t="s">
        <v>2</v>
      </c>
      <c r="AH42" s="25" t="s">
        <v>22</v>
      </c>
      <c r="AI42" s="52">
        <v>3</v>
      </c>
      <c r="AJ42" s="42" t="s">
        <v>2</v>
      </c>
      <c r="AK42" s="43">
        <v>9</v>
      </c>
      <c r="AM42" s="41" t="s">
        <v>21</v>
      </c>
      <c r="AN42" s="42" t="s">
        <v>2</v>
      </c>
      <c r="AO42" s="25" t="s">
        <v>36</v>
      </c>
      <c r="AP42" s="52">
        <v>6</v>
      </c>
      <c r="AQ42" s="42" t="s">
        <v>2</v>
      </c>
      <c r="AR42" s="43">
        <v>6</v>
      </c>
      <c r="AT42" s="41" t="s">
        <v>22</v>
      </c>
      <c r="AU42" s="42" t="s">
        <v>2</v>
      </c>
      <c r="AV42" s="25" t="s">
        <v>46</v>
      </c>
      <c r="AW42" s="52">
        <v>8</v>
      </c>
      <c r="AX42" s="42" t="s">
        <v>2</v>
      </c>
      <c r="AY42" s="43">
        <v>4</v>
      </c>
      <c r="BH42" s="41" t="s">
        <v>22</v>
      </c>
      <c r="BI42" s="42" t="s">
        <v>2</v>
      </c>
      <c r="BJ42" s="25" t="s">
        <v>21</v>
      </c>
      <c r="BK42" s="52">
        <v>7</v>
      </c>
      <c r="BL42" s="42" t="s">
        <v>2</v>
      </c>
      <c r="BM42" s="43">
        <v>5</v>
      </c>
      <c r="BO42" s="41" t="s">
        <v>9</v>
      </c>
      <c r="BP42" s="42" t="s">
        <v>2</v>
      </c>
      <c r="BQ42" s="25" t="s">
        <v>89</v>
      </c>
      <c r="BR42" s="52">
        <v>5</v>
      </c>
      <c r="BS42" s="42" t="s">
        <v>2</v>
      </c>
      <c r="BT42" s="43">
        <v>7</v>
      </c>
      <c r="BV42" s="41" t="s">
        <v>9</v>
      </c>
      <c r="BW42" s="42" t="s">
        <v>2</v>
      </c>
      <c r="BX42" s="25" t="s">
        <v>88</v>
      </c>
      <c r="BY42" s="52">
        <v>12</v>
      </c>
      <c r="BZ42" s="42" t="s">
        <v>2</v>
      </c>
      <c r="CA42" s="43">
        <v>0</v>
      </c>
      <c r="CC42" s="41" t="s">
        <v>88</v>
      </c>
      <c r="CD42" s="42" t="s">
        <v>2</v>
      </c>
      <c r="CE42" s="25" t="s">
        <v>45</v>
      </c>
      <c r="CF42" s="52">
        <v>4</v>
      </c>
      <c r="CG42" s="42" t="s">
        <v>2</v>
      </c>
      <c r="CH42" s="43">
        <v>8</v>
      </c>
      <c r="CJ42" s="207"/>
      <c r="CK42" s="208"/>
      <c r="CL42" s="209"/>
      <c r="CM42" s="210" t="s">
        <v>39</v>
      </c>
      <c r="CN42" s="208" t="s">
        <v>2</v>
      </c>
      <c r="CO42" s="211" t="s">
        <v>39</v>
      </c>
      <c r="CQ42" s="41" t="s">
        <v>9</v>
      </c>
      <c r="CR42" s="42" t="s">
        <v>2</v>
      </c>
      <c r="CS42" s="25" t="s">
        <v>29</v>
      </c>
      <c r="CT42" s="52">
        <v>7</v>
      </c>
      <c r="CU42" s="42"/>
      <c r="CV42" s="43">
        <v>5</v>
      </c>
      <c r="CX42" s="41" t="s">
        <v>9</v>
      </c>
      <c r="CY42" s="42" t="s">
        <v>2</v>
      </c>
      <c r="CZ42" s="25" t="s">
        <v>22</v>
      </c>
      <c r="DA42" s="52">
        <v>9</v>
      </c>
      <c r="DB42" s="42" t="s">
        <v>2</v>
      </c>
      <c r="DC42" s="43">
        <v>3</v>
      </c>
      <c r="DE42" s="41" t="s">
        <v>28</v>
      </c>
      <c r="DF42" s="42" t="s">
        <v>2</v>
      </c>
      <c r="DG42" s="25" t="s">
        <v>63</v>
      </c>
      <c r="DH42" s="52">
        <v>6</v>
      </c>
      <c r="DI42" s="42" t="s">
        <v>2</v>
      </c>
      <c r="DJ42" s="43">
        <v>6</v>
      </c>
      <c r="DL42" s="41" t="s">
        <v>29</v>
      </c>
      <c r="DM42" s="42" t="s">
        <v>2</v>
      </c>
      <c r="DN42" s="25" t="s">
        <v>22</v>
      </c>
      <c r="DO42" s="52">
        <v>8</v>
      </c>
      <c r="DP42" s="42" t="s">
        <v>2</v>
      </c>
      <c r="DQ42" s="43">
        <v>4</v>
      </c>
      <c r="DS42" s="41" t="s">
        <v>22</v>
      </c>
      <c r="DT42" s="42" t="s">
        <v>2</v>
      </c>
      <c r="DU42" s="25" t="s">
        <v>45</v>
      </c>
      <c r="DV42" s="52">
        <v>6</v>
      </c>
      <c r="DW42" s="42" t="s">
        <v>2</v>
      </c>
      <c r="DX42" s="43">
        <v>6</v>
      </c>
      <c r="DZ42" s="41" t="s">
        <v>36</v>
      </c>
      <c r="EA42" s="42" t="s">
        <v>2</v>
      </c>
      <c r="EB42" s="25" t="s">
        <v>21</v>
      </c>
      <c r="EC42" s="52">
        <v>5</v>
      </c>
      <c r="ED42" s="42" t="s">
        <v>2</v>
      </c>
      <c r="EE42" s="43">
        <v>7</v>
      </c>
      <c r="EG42" s="41" t="s">
        <v>46</v>
      </c>
      <c r="EH42" s="42" t="s">
        <v>2</v>
      </c>
      <c r="EI42" s="25" t="s">
        <v>22</v>
      </c>
      <c r="EJ42" s="52">
        <v>5</v>
      </c>
      <c r="EK42" s="42" t="s">
        <v>2</v>
      </c>
      <c r="EL42" s="43">
        <v>7</v>
      </c>
      <c r="EU42" s="41" t="s">
        <v>21</v>
      </c>
      <c r="EV42" s="42" t="s">
        <v>2</v>
      </c>
      <c r="EW42" s="25" t="s">
        <v>22</v>
      </c>
      <c r="EX42" s="52">
        <v>8</v>
      </c>
      <c r="EY42" s="42" t="s">
        <v>2</v>
      </c>
      <c r="EZ42" s="43">
        <v>4</v>
      </c>
      <c r="FB42" s="41" t="s">
        <v>89</v>
      </c>
      <c r="FC42" s="42" t="s">
        <v>2</v>
      </c>
      <c r="FD42" s="25" t="s">
        <v>9</v>
      </c>
      <c r="FE42" s="52">
        <v>9</v>
      </c>
      <c r="FF42" s="42" t="s">
        <v>2</v>
      </c>
      <c r="FG42" s="43">
        <v>3</v>
      </c>
      <c r="FI42" s="41" t="s">
        <v>88</v>
      </c>
      <c r="FJ42" s="42" t="s">
        <v>2</v>
      </c>
      <c r="FK42" s="25" t="s">
        <v>9</v>
      </c>
      <c r="FL42" s="52">
        <v>5</v>
      </c>
      <c r="FM42" s="42" t="s">
        <v>2</v>
      </c>
      <c r="FN42" s="43">
        <v>7</v>
      </c>
      <c r="FP42" s="41" t="s">
        <v>45</v>
      </c>
      <c r="FQ42" s="42" t="s">
        <v>2</v>
      </c>
      <c r="FR42" s="25" t="s">
        <v>88</v>
      </c>
      <c r="FS42" s="52">
        <v>6</v>
      </c>
      <c r="FT42" s="42" t="s">
        <v>2</v>
      </c>
      <c r="FU42" s="43">
        <v>6</v>
      </c>
      <c r="FW42" s="41"/>
      <c r="FX42" s="42" t="s">
        <v>2</v>
      </c>
      <c r="FY42" s="25"/>
      <c r="FZ42" s="210" t="s">
        <v>39</v>
      </c>
      <c r="GA42" s="208" t="s">
        <v>2</v>
      </c>
      <c r="GB42" s="211" t="s">
        <v>39</v>
      </c>
    </row>
    <row r="43" spans="2:184" ht="13.2" x14ac:dyDescent="0.25">
      <c r="B43" s="275"/>
      <c r="D43" s="41" t="s">
        <v>63</v>
      </c>
      <c r="E43" s="42" t="s">
        <v>2</v>
      </c>
      <c r="F43" s="25" t="s">
        <v>22</v>
      </c>
      <c r="G43" s="52">
        <v>3</v>
      </c>
      <c r="H43" s="42" t="s">
        <v>2</v>
      </c>
      <c r="I43" s="43">
        <v>9</v>
      </c>
      <c r="K43" s="41" t="s">
        <v>46</v>
      </c>
      <c r="L43" s="42" t="s">
        <v>2</v>
      </c>
      <c r="M43" s="25" t="s">
        <v>44</v>
      </c>
      <c r="N43" s="52">
        <v>5</v>
      </c>
      <c r="O43" s="42" t="s">
        <v>2</v>
      </c>
      <c r="P43" s="43">
        <v>7</v>
      </c>
      <c r="R43" s="41" t="s">
        <v>45</v>
      </c>
      <c r="S43" s="42" t="s">
        <v>2</v>
      </c>
      <c r="T43" s="25" t="s">
        <v>21</v>
      </c>
      <c r="U43" s="52">
        <v>6</v>
      </c>
      <c r="V43" s="42" t="s">
        <v>2</v>
      </c>
      <c r="W43" s="43">
        <v>6</v>
      </c>
      <c r="Y43" s="41" t="s">
        <v>28</v>
      </c>
      <c r="Z43" s="42" t="s">
        <v>2</v>
      </c>
      <c r="AA43" s="25" t="s">
        <v>44</v>
      </c>
      <c r="AB43" s="52">
        <v>6</v>
      </c>
      <c r="AC43" s="42" t="s">
        <v>2</v>
      </c>
      <c r="AD43" s="43">
        <v>6</v>
      </c>
      <c r="AF43" s="75" t="s">
        <v>88</v>
      </c>
      <c r="AG43" s="42" t="s">
        <v>2</v>
      </c>
      <c r="AH43" s="76" t="s">
        <v>46</v>
      </c>
      <c r="AI43" s="52">
        <v>8</v>
      </c>
      <c r="AJ43" s="42" t="s">
        <v>2</v>
      </c>
      <c r="AK43" s="43">
        <v>4</v>
      </c>
      <c r="AM43" s="41" t="s">
        <v>22</v>
      </c>
      <c r="AN43" s="42" t="s">
        <v>2</v>
      </c>
      <c r="AO43" s="25" t="s">
        <v>88</v>
      </c>
      <c r="AP43" s="52">
        <v>3</v>
      </c>
      <c r="AQ43" s="42" t="s">
        <v>2</v>
      </c>
      <c r="AR43" s="43">
        <v>9</v>
      </c>
      <c r="AT43" s="41" t="s">
        <v>89</v>
      </c>
      <c r="AU43" s="42" t="s">
        <v>2</v>
      </c>
      <c r="AV43" s="25" t="s">
        <v>21</v>
      </c>
      <c r="AW43" s="52">
        <v>6</v>
      </c>
      <c r="AX43" s="42" t="s">
        <v>2</v>
      </c>
      <c r="AY43" s="43">
        <v>6</v>
      </c>
      <c r="BH43" s="41" t="s">
        <v>28</v>
      </c>
      <c r="BI43" s="42" t="s">
        <v>2</v>
      </c>
      <c r="BJ43" s="25" t="s">
        <v>46</v>
      </c>
      <c r="BK43" s="52">
        <v>5</v>
      </c>
      <c r="BL43" s="42" t="s">
        <v>2</v>
      </c>
      <c r="BM43" s="43">
        <v>7</v>
      </c>
      <c r="BO43" s="41" t="s">
        <v>36</v>
      </c>
      <c r="BP43" s="42" t="s">
        <v>2</v>
      </c>
      <c r="BQ43" s="25" t="s">
        <v>22</v>
      </c>
      <c r="BR43" s="52">
        <v>8</v>
      </c>
      <c r="BS43" s="42" t="s">
        <v>2</v>
      </c>
      <c r="BT43" s="43">
        <v>4</v>
      </c>
      <c r="BV43" s="41" t="s">
        <v>89</v>
      </c>
      <c r="BW43" s="42" t="s">
        <v>2</v>
      </c>
      <c r="BX43" s="25" t="s">
        <v>22</v>
      </c>
      <c r="BY43" s="52">
        <v>4</v>
      </c>
      <c r="BZ43" s="42" t="s">
        <v>2</v>
      </c>
      <c r="CA43" s="43">
        <v>8</v>
      </c>
      <c r="CC43" s="41" t="s">
        <v>89</v>
      </c>
      <c r="CD43" s="42" t="s">
        <v>2</v>
      </c>
      <c r="CE43" s="25" t="s">
        <v>28</v>
      </c>
      <c r="CF43" s="52">
        <v>6</v>
      </c>
      <c r="CG43" s="42" t="s">
        <v>2</v>
      </c>
      <c r="CH43" s="43">
        <v>6</v>
      </c>
      <c r="CJ43" s="207"/>
      <c r="CK43" s="208"/>
      <c r="CL43" s="209"/>
      <c r="CM43" s="210" t="s">
        <v>39</v>
      </c>
      <c r="CN43" s="208" t="s">
        <v>2</v>
      </c>
      <c r="CO43" s="211" t="s">
        <v>39</v>
      </c>
      <c r="CQ43" s="41" t="s">
        <v>22</v>
      </c>
      <c r="CR43" s="42" t="s">
        <v>2</v>
      </c>
      <c r="CS43" s="25" t="s">
        <v>63</v>
      </c>
      <c r="CT43" s="52">
        <v>7</v>
      </c>
      <c r="CU43" s="42"/>
      <c r="CV43" s="43">
        <v>5</v>
      </c>
      <c r="CX43" s="41" t="s">
        <v>44</v>
      </c>
      <c r="CY43" s="42" t="s">
        <v>2</v>
      </c>
      <c r="CZ43" s="25" t="s">
        <v>46</v>
      </c>
      <c r="DA43" s="52">
        <v>5</v>
      </c>
      <c r="DB43" s="42" t="s">
        <v>2</v>
      </c>
      <c r="DC43" s="43">
        <v>7</v>
      </c>
      <c r="DE43" s="41" t="s">
        <v>21</v>
      </c>
      <c r="DF43" s="42" t="s">
        <v>2</v>
      </c>
      <c r="DG43" s="25" t="s">
        <v>45</v>
      </c>
      <c r="DH43" s="52">
        <v>9</v>
      </c>
      <c r="DI43" s="42" t="s">
        <v>2</v>
      </c>
      <c r="DJ43" s="43">
        <v>3</v>
      </c>
      <c r="DL43" s="41" t="s">
        <v>44</v>
      </c>
      <c r="DM43" s="42" t="s">
        <v>2</v>
      </c>
      <c r="DN43" s="25" t="s">
        <v>28</v>
      </c>
      <c r="DO43" s="52">
        <v>6</v>
      </c>
      <c r="DP43" s="42" t="s">
        <v>2</v>
      </c>
      <c r="DQ43" s="43">
        <v>6</v>
      </c>
      <c r="DS43" s="41" t="s">
        <v>46</v>
      </c>
      <c r="DT43" s="42" t="s">
        <v>2</v>
      </c>
      <c r="DU43" s="25" t="s">
        <v>88</v>
      </c>
      <c r="DV43" s="52">
        <v>5</v>
      </c>
      <c r="DW43" s="42" t="s">
        <v>2</v>
      </c>
      <c r="DX43" s="43">
        <v>7</v>
      </c>
      <c r="DZ43" s="41" t="s">
        <v>88</v>
      </c>
      <c r="EA43" s="42" t="s">
        <v>2</v>
      </c>
      <c r="EB43" s="25" t="s">
        <v>22</v>
      </c>
      <c r="EC43" s="52">
        <v>8</v>
      </c>
      <c r="ED43" s="42" t="s">
        <v>2</v>
      </c>
      <c r="EE43" s="43">
        <v>4</v>
      </c>
      <c r="EG43" s="41" t="s">
        <v>21</v>
      </c>
      <c r="EH43" s="42" t="s">
        <v>2</v>
      </c>
      <c r="EI43" s="25" t="s">
        <v>89</v>
      </c>
      <c r="EJ43" s="230">
        <v>4</v>
      </c>
      <c r="EK43" s="42" t="s">
        <v>2</v>
      </c>
      <c r="EL43" s="43">
        <v>8</v>
      </c>
      <c r="EU43" s="41" t="s">
        <v>46</v>
      </c>
      <c r="EV43" s="42" t="s">
        <v>2</v>
      </c>
      <c r="EW43" s="25" t="s">
        <v>28</v>
      </c>
      <c r="EX43" s="52">
        <v>7</v>
      </c>
      <c r="EY43" s="42" t="s">
        <v>2</v>
      </c>
      <c r="EZ43" s="43">
        <v>5</v>
      </c>
      <c r="FB43" s="41" t="s">
        <v>22</v>
      </c>
      <c r="FC43" s="42" t="s">
        <v>2</v>
      </c>
      <c r="FD43" s="25" t="s">
        <v>36</v>
      </c>
      <c r="FE43" s="52">
        <v>3</v>
      </c>
      <c r="FF43" s="42" t="s">
        <v>2</v>
      </c>
      <c r="FG43" s="43">
        <v>9</v>
      </c>
      <c r="FI43" s="41" t="s">
        <v>22</v>
      </c>
      <c r="FJ43" s="42" t="s">
        <v>2</v>
      </c>
      <c r="FK43" s="25" t="s">
        <v>89</v>
      </c>
      <c r="FL43" s="52">
        <v>7</v>
      </c>
      <c r="FM43" s="42" t="s">
        <v>2</v>
      </c>
      <c r="FN43" s="43">
        <v>5</v>
      </c>
      <c r="FP43" s="41" t="s">
        <v>28</v>
      </c>
      <c r="FQ43" s="42" t="s">
        <v>2</v>
      </c>
      <c r="FR43" s="25" t="s">
        <v>89</v>
      </c>
      <c r="FS43" s="52">
        <v>4</v>
      </c>
      <c r="FT43" s="42" t="s">
        <v>2</v>
      </c>
      <c r="FU43" s="43">
        <v>8</v>
      </c>
      <c r="FW43" s="41"/>
      <c r="FX43" s="42" t="s">
        <v>2</v>
      </c>
      <c r="FY43" s="25"/>
      <c r="FZ43" s="210" t="s">
        <v>39</v>
      </c>
      <c r="GA43" s="208" t="s">
        <v>2</v>
      </c>
      <c r="GB43" s="211" t="s">
        <v>39</v>
      </c>
    </row>
    <row r="44" spans="2:184" ht="13.2" x14ac:dyDescent="0.25">
      <c r="B44" s="275"/>
      <c r="D44" s="41" t="s">
        <v>89</v>
      </c>
      <c r="E44" s="42" t="s">
        <v>2</v>
      </c>
      <c r="F44" s="25" t="s">
        <v>46</v>
      </c>
      <c r="G44" s="52">
        <v>6</v>
      </c>
      <c r="H44" s="42" t="s">
        <v>2</v>
      </c>
      <c r="I44" s="43">
        <v>6</v>
      </c>
      <c r="K44" s="75" t="s">
        <v>28</v>
      </c>
      <c r="L44" s="42" t="s">
        <v>2</v>
      </c>
      <c r="M44" s="76" t="s">
        <v>88</v>
      </c>
      <c r="N44" s="52">
        <v>6</v>
      </c>
      <c r="O44" s="42" t="s">
        <v>2</v>
      </c>
      <c r="P44" s="43">
        <v>6</v>
      </c>
      <c r="R44" s="41" t="s">
        <v>29</v>
      </c>
      <c r="S44" s="42" t="s">
        <v>2</v>
      </c>
      <c r="T44" s="25" t="s">
        <v>46</v>
      </c>
      <c r="U44" s="52">
        <v>9</v>
      </c>
      <c r="V44" s="42" t="s">
        <v>2</v>
      </c>
      <c r="W44" s="43">
        <v>3</v>
      </c>
      <c r="Y44" s="41" t="s">
        <v>21</v>
      </c>
      <c r="Z44" s="42" t="s">
        <v>2</v>
      </c>
      <c r="AA44" s="25" t="s">
        <v>63</v>
      </c>
      <c r="AB44" s="52">
        <v>6</v>
      </c>
      <c r="AC44" s="42" t="s">
        <v>2</v>
      </c>
      <c r="AD44" s="43">
        <v>6</v>
      </c>
      <c r="AF44" s="41" t="s">
        <v>29</v>
      </c>
      <c r="AG44" s="42" t="s">
        <v>2</v>
      </c>
      <c r="AH44" s="25" t="s">
        <v>28</v>
      </c>
      <c r="AI44" s="52">
        <v>6</v>
      </c>
      <c r="AJ44" s="42" t="s">
        <v>2</v>
      </c>
      <c r="AK44" s="43">
        <v>6</v>
      </c>
      <c r="AM44" s="41" t="s">
        <v>89</v>
      </c>
      <c r="AN44" s="42" t="s">
        <v>2</v>
      </c>
      <c r="AO44" s="25" t="s">
        <v>29</v>
      </c>
      <c r="AP44" s="52">
        <v>4</v>
      </c>
      <c r="AQ44" s="42" t="s">
        <v>2</v>
      </c>
      <c r="AR44" s="43">
        <v>8</v>
      </c>
      <c r="AT44" s="41" t="s">
        <v>63</v>
      </c>
      <c r="AU44" s="42" t="s">
        <v>2</v>
      </c>
      <c r="AV44" s="25" t="s">
        <v>88</v>
      </c>
      <c r="AW44" s="52">
        <v>7</v>
      </c>
      <c r="AX44" s="42" t="s">
        <v>2</v>
      </c>
      <c r="AY44" s="43">
        <v>5</v>
      </c>
      <c r="BH44" s="41" t="s">
        <v>88</v>
      </c>
      <c r="BI44" s="42" t="s">
        <v>2</v>
      </c>
      <c r="BJ44" s="25" t="s">
        <v>44</v>
      </c>
      <c r="BK44" s="52">
        <v>11</v>
      </c>
      <c r="BL44" s="42" t="s">
        <v>2</v>
      </c>
      <c r="BM44" s="43">
        <v>1</v>
      </c>
      <c r="BO44" s="41" t="s">
        <v>44</v>
      </c>
      <c r="BP44" s="42" t="s">
        <v>2</v>
      </c>
      <c r="BQ44" s="25" t="s">
        <v>63</v>
      </c>
      <c r="BR44" s="52">
        <v>2</v>
      </c>
      <c r="BS44" s="42" t="s">
        <v>2</v>
      </c>
      <c r="BT44" s="43">
        <v>10</v>
      </c>
      <c r="BV44" s="41" t="s">
        <v>36</v>
      </c>
      <c r="BW44" s="42" t="s">
        <v>2</v>
      </c>
      <c r="BX44" s="25" t="s">
        <v>29</v>
      </c>
      <c r="BY44" s="52">
        <v>5</v>
      </c>
      <c r="BZ44" s="42" t="s">
        <v>2</v>
      </c>
      <c r="CA44" s="43">
        <v>7</v>
      </c>
      <c r="CC44" s="41" t="s">
        <v>29</v>
      </c>
      <c r="CD44" s="42" t="s">
        <v>2</v>
      </c>
      <c r="CE44" s="25" t="s">
        <v>44</v>
      </c>
      <c r="CF44" s="52">
        <v>9</v>
      </c>
      <c r="CG44" s="42" t="s">
        <v>2</v>
      </c>
      <c r="CH44" s="43">
        <v>3</v>
      </c>
      <c r="CJ44" s="207"/>
      <c r="CK44" s="208"/>
      <c r="CL44" s="209"/>
      <c r="CM44" s="210" t="s">
        <v>39</v>
      </c>
      <c r="CN44" s="208" t="s">
        <v>2</v>
      </c>
      <c r="CO44" s="211" t="s">
        <v>39</v>
      </c>
      <c r="CQ44" s="41" t="s">
        <v>46</v>
      </c>
      <c r="CR44" s="42" t="s">
        <v>2</v>
      </c>
      <c r="CS44" s="25" t="s">
        <v>89</v>
      </c>
      <c r="CT44" s="52">
        <v>8</v>
      </c>
      <c r="CU44" s="42"/>
      <c r="CV44" s="43">
        <v>4</v>
      </c>
      <c r="CX44" s="41" t="s">
        <v>88</v>
      </c>
      <c r="CY44" s="42" t="s">
        <v>2</v>
      </c>
      <c r="CZ44" s="25" t="s">
        <v>28</v>
      </c>
      <c r="DA44" s="52">
        <v>7</v>
      </c>
      <c r="DB44" s="42" t="s">
        <v>2</v>
      </c>
      <c r="DC44" s="43">
        <v>5</v>
      </c>
      <c r="DE44" s="41" t="s">
        <v>46</v>
      </c>
      <c r="DF44" s="42" t="s">
        <v>2</v>
      </c>
      <c r="DG44" s="25" t="s">
        <v>29</v>
      </c>
      <c r="DH44" s="52">
        <v>4</v>
      </c>
      <c r="DI44" s="42" t="s">
        <v>2</v>
      </c>
      <c r="DJ44" s="43">
        <v>8</v>
      </c>
      <c r="DL44" s="41" t="s">
        <v>63</v>
      </c>
      <c r="DM44" s="42" t="s">
        <v>2</v>
      </c>
      <c r="DN44" s="25" t="s">
        <v>21</v>
      </c>
      <c r="DO44" s="52">
        <v>3</v>
      </c>
      <c r="DP44" s="42" t="s">
        <v>2</v>
      </c>
      <c r="DQ44" s="43">
        <v>9</v>
      </c>
      <c r="DS44" s="41" t="s">
        <v>28</v>
      </c>
      <c r="DT44" s="42" t="s">
        <v>2</v>
      </c>
      <c r="DU44" s="25" t="s">
        <v>29</v>
      </c>
      <c r="DV44" s="52">
        <v>4</v>
      </c>
      <c r="DW44" s="42" t="s">
        <v>2</v>
      </c>
      <c r="DX44" s="43">
        <v>8</v>
      </c>
      <c r="DZ44" s="41" t="s">
        <v>29</v>
      </c>
      <c r="EA44" s="42" t="s">
        <v>2</v>
      </c>
      <c r="EB44" s="25" t="s">
        <v>89</v>
      </c>
      <c r="EC44" s="52">
        <v>8</v>
      </c>
      <c r="ED44" s="42" t="s">
        <v>2</v>
      </c>
      <c r="EE44" s="43">
        <v>4</v>
      </c>
      <c r="EG44" s="41" t="s">
        <v>88</v>
      </c>
      <c r="EH44" s="42" t="s">
        <v>2</v>
      </c>
      <c r="EI44" s="25" t="s">
        <v>63</v>
      </c>
      <c r="EJ44" s="52">
        <v>6</v>
      </c>
      <c r="EK44" s="42" t="s">
        <v>2</v>
      </c>
      <c r="EL44" s="43">
        <v>6</v>
      </c>
      <c r="EU44" s="41" t="s">
        <v>44</v>
      </c>
      <c r="EV44" s="42" t="s">
        <v>2</v>
      </c>
      <c r="EW44" s="25" t="s">
        <v>88</v>
      </c>
      <c r="EX44" s="52">
        <v>2</v>
      </c>
      <c r="EY44" s="42" t="s">
        <v>2</v>
      </c>
      <c r="EZ44" s="43">
        <v>10</v>
      </c>
      <c r="FB44" s="41" t="s">
        <v>63</v>
      </c>
      <c r="FC44" s="42" t="s">
        <v>2</v>
      </c>
      <c r="FD44" s="25" t="s">
        <v>44</v>
      </c>
      <c r="FE44" s="52">
        <v>11</v>
      </c>
      <c r="FF44" s="42" t="s">
        <v>2</v>
      </c>
      <c r="FG44" s="43">
        <v>1</v>
      </c>
      <c r="FI44" s="41" t="s">
        <v>29</v>
      </c>
      <c r="FJ44" s="42" t="s">
        <v>2</v>
      </c>
      <c r="FK44" s="25" t="s">
        <v>36</v>
      </c>
      <c r="FL44" s="52">
        <v>7</v>
      </c>
      <c r="FM44" s="42" t="s">
        <v>2</v>
      </c>
      <c r="FN44" s="43">
        <v>5</v>
      </c>
      <c r="FP44" s="75" t="s">
        <v>44</v>
      </c>
      <c r="FQ44" s="42" t="s">
        <v>2</v>
      </c>
      <c r="FR44" s="76" t="s">
        <v>29</v>
      </c>
      <c r="FS44" s="52">
        <v>2</v>
      </c>
      <c r="FT44" s="42" t="s">
        <v>2</v>
      </c>
      <c r="FU44" s="43">
        <v>10</v>
      </c>
      <c r="FW44" s="41"/>
      <c r="FX44" s="42" t="s">
        <v>2</v>
      </c>
      <c r="FY44" s="25"/>
      <c r="FZ44" s="210" t="s">
        <v>39</v>
      </c>
      <c r="GA44" s="208" t="s">
        <v>2</v>
      </c>
      <c r="GB44" s="211" t="s">
        <v>39</v>
      </c>
    </row>
    <row r="45" spans="2:184" ht="13.8" thickBot="1" x14ac:dyDescent="0.3">
      <c r="B45" s="275"/>
      <c r="D45" s="44" t="s">
        <v>45</v>
      </c>
      <c r="E45" s="45" t="s">
        <v>2</v>
      </c>
      <c r="F45" s="46" t="s">
        <v>28</v>
      </c>
      <c r="G45" s="53">
        <v>7</v>
      </c>
      <c r="H45" s="45" t="s">
        <v>2</v>
      </c>
      <c r="I45" s="47">
        <v>5</v>
      </c>
      <c r="K45" s="44" t="s">
        <v>21</v>
      </c>
      <c r="L45" s="45" t="s">
        <v>2</v>
      </c>
      <c r="M45" s="46" t="s">
        <v>29</v>
      </c>
      <c r="N45" s="53">
        <v>6</v>
      </c>
      <c r="O45" s="45" t="s">
        <v>2</v>
      </c>
      <c r="P45" s="47">
        <v>6</v>
      </c>
      <c r="R45" s="44" t="s">
        <v>88</v>
      </c>
      <c r="S45" s="45" t="s">
        <v>2</v>
      </c>
      <c r="T45" s="46" t="s">
        <v>89</v>
      </c>
      <c r="U45" s="53">
        <v>8</v>
      </c>
      <c r="V45" s="45" t="s">
        <v>2</v>
      </c>
      <c r="W45" s="47">
        <v>4</v>
      </c>
      <c r="Y45" s="44" t="s">
        <v>89</v>
      </c>
      <c r="Z45" s="45" t="s">
        <v>2</v>
      </c>
      <c r="AA45" s="46" t="s">
        <v>45</v>
      </c>
      <c r="AB45" s="53">
        <v>6</v>
      </c>
      <c r="AC45" s="45" t="s">
        <v>2</v>
      </c>
      <c r="AD45" s="47">
        <v>6</v>
      </c>
      <c r="AF45" s="44" t="s">
        <v>44</v>
      </c>
      <c r="AG45" s="45" t="s">
        <v>2</v>
      </c>
      <c r="AH45" s="46" t="s">
        <v>89</v>
      </c>
      <c r="AI45" s="53">
        <v>4</v>
      </c>
      <c r="AJ45" s="45" t="s">
        <v>2</v>
      </c>
      <c r="AK45" s="47">
        <v>8</v>
      </c>
      <c r="AM45" s="44" t="s">
        <v>44</v>
      </c>
      <c r="AN45" s="45" t="s">
        <v>2</v>
      </c>
      <c r="AO45" s="46" t="s">
        <v>45</v>
      </c>
      <c r="AP45" s="53">
        <v>6</v>
      </c>
      <c r="AQ45" s="45" t="s">
        <v>2</v>
      </c>
      <c r="AR45" s="47">
        <v>6</v>
      </c>
      <c r="AT45" s="44" t="s">
        <v>29</v>
      </c>
      <c r="AU45" s="45" t="s">
        <v>2</v>
      </c>
      <c r="AV45" s="46" t="s">
        <v>45</v>
      </c>
      <c r="AW45" s="53">
        <v>10</v>
      </c>
      <c r="AX45" s="45" t="s">
        <v>2</v>
      </c>
      <c r="AY45" s="47">
        <v>2</v>
      </c>
      <c r="BH45" s="44" t="s">
        <v>63</v>
      </c>
      <c r="BI45" s="45" t="s">
        <v>2</v>
      </c>
      <c r="BJ45" s="46" t="s">
        <v>29</v>
      </c>
      <c r="BK45" s="53">
        <v>5</v>
      </c>
      <c r="BL45" s="45" t="s">
        <v>2</v>
      </c>
      <c r="BM45" s="47">
        <v>7</v>
      </c>
      <c r="BO45" s="44" t="s">
        <v>29</v>
      </c>
      <c r="BP45" s="45" t="s">
        <v>2</v>
      </c>
      <c r="BQ45" s="46" t="s">
        <v>88</v>
      </c>
      <c r="BR45" s="53">
        <v>7</v>
      </c>
      <c r="BS45" s="45" t="s">
        <v>2</v>
      </c>
      <c r="BT45" s="47">
        <v>5</v>
      </c>
      <c r="BV45" s="202"/>
      <c r="BW45" s="203"/>
      <c r="BX45" s="204"/>
      <c r="BY45" s="205" t="s">
        <v>39</v>
      </c>
      <c r="BZ45" s="203" t="s">
        <v>2</v>
      </c>
      <c r="CA45" s="206" t="s">
        <v>39</v>
      </c>
      <c r="CC45" s="202"/>
      <c r="CD45" s="203"/>
      <c r="CE45" s="204"/>
      <c r="CF45" s="205" t="s">
        <v>39</v>
      </c>
      <c r="CG45" s="203" t="s">
        <v>2</v>
      </c>
      <c r="CH45" s="206"/>
      <c r="CJ45" s="202"/>
      <c r="CK45" s="203" t="s">
        <v>2</v>
      </c>
      <c r="CL45" s="204"/>
      <c r="CM45" s="205" t="s">
        <v>39</v>
      </c>
      <c r="CN45" s="203" t="s">
        <v>2</v>
      </c>
      <c r="CO45" s="206"/>
      <c r="CQ45" s="44" t="s">
        <v>28</v>
      </c>
      <c r="CR45" s="45" t="s">
        <v>2</v>
      </c>
      <c r="CS45" s="46" t="s">
        <v>45</v>
      </c>
      <c r="CT45" s="53">
        <v>4</v>
      </c>
      <c r="CU45" s="45"/>
      <c r="CV45" s="47">
        <v>8</v>
      </c>
      <c r="CX45" s="44" t="s">
        <v>29</v>
      </c>
      <c r="CY45" s="45" t="s">
        <v>2</v>
      </c>
      <c r="CZ45" s="46" t="s">
        <v>21</v>
      </c>
      <c r="DA45" s="53">
        <v>9</v>
      </c>
      <c r="DB45" s="45" t="s">
        <v>2</v>
      </c>
      <c r="DC45" s="47">
        <v>3</v>
      </c>
      <c r="DE45" s="225" t="s">
        <v>89</v>
      </c>
      <c r="DF45" s="45" t="s">
        <v>2</v>
      </c>
      <c r="DG45" s="226" t="s">
        <v>88</v>
      </c>
      <c r="DH45" s="53">
        <v>5</v>
      </c>
      <c r="DI45" s="45" t="s">
        <v>2</v>
      </c>
      <c r="DJ45" s="47">
        <v>7</v>
      </c>
      <c r="DL45" s="44" t="s">
        <v>45</v>
      </c>
      <c r="DM45" s="45" t="s">
        <v>2</v>
      </c>
      <c r="DN45" s="46" t="s">
        <v>89</v>
      </c>
      <c r="DO45" s="53">
        <v>5</v>
      </c>
      <c r="DP45" s="45" t="s">
        <v>2</v>
      </c>
      <c r="DQ45" s="47">
        <v>7</v>
      </c>
      <c r="DS45" s="44" t="s">
        <v>89</v>
      </c>
      <c r="DT45" s="45" t="s">
        <v>2</v>
      </c>
      <c r="DU45" s="46" t="s">
        <v>44</v>
      </c>
      <c r="DV45" s="53">
        <v>7</v>
      </c>
      <c r="DW45" s="45" t="s">
        <v>2</v>
      </c>
      <c r="DX45" s="47">
        <v>5</v>
      </c>
      <c r="DZ45" s="44" t="s">
        <v>45</v>
      </c>
      <c r="EA45" s="45" t="s">
        <v>2</v>
      </c>
      <c r="EB45" s="46" t="s">
        <v>44</v>
      </c>
      <c r="EC45" s="53">
        <v>9</v>
      </c>
      <c r="ED45" s="45" t="s">
        <v>2</v>
      </c>
      <c r="EE45" s="47">
        <v>3</v>
      </c>
      <c r="EG45" s="44" t="s">
        <v>45</v>
      </c>
      <c r="EH45" s="45" t="s">
        <v>2</v>
      </c>
      <c r="EI45" s="46" t="s">
        <v>29</v>
      </c>
      <c r="EJ45" s="53">
        <v>5</v>
      </c>
      <c r="EK45" s="45" t="s">
        <v>2</v>
      </c>
      <c r="EL45" s="47">
        <v>7</v>
      </c>
      <c r="EU45" s="44" t="s">
        <v>29</v>
      </c>
      <c r="EV45" s="45" t="s">
        <v>2</v>
      </c>
      <c r="EW45" s="46" t="s">
        <v>63</v>
      </c>
      <c r="EX45" s="53">
        <v>8</v>
      </c>
      <c r="EY45" s="45" t="s">
        <v>2</v>
      </c>
      <c r="EZ45" s="47">
        <v>4</v>
      </c>
      <c r="FB45" s="44" t="s">
        <v>88</v>
      </c>
      <c r="FC45" s="45" t="s">
        <v>2</v>
      </c>
      <c r="FD45" s="46" t="s">
        <v>29</v>
      </c>
      <c r="FE45" s="53">
        <v>6</v>
      </c>
      <c r="FF45" s="45" t="s">
        <v>2</v>
      </c>
      <c r="FG45" s="47">
        <v>6</v>
      </c>
      <c r="FI45" s="44"/>
      <c r="FJ45" s="45" t="s">
        <v>2</v>
      </c>
      <c r="FK45" s="46"/>
      <c r="FL45" s="205" t="s">
        <v>39</v>
      </c>
      <c r="FM45" s="203" t="s">
        <v>2</v>
      </c>
      <c r="FN45" s="58" t="s">
        <v>39</v>
      </c>
      <c r="FP45" s="44"/>
      <c r="FQ45" s="45" t="s">
        <v>2</v>
      </c>
      <c r="FR45" s="46"/>
      <c r="FS45" s="205" t="s">
        <v>39</v>
      </c>
      <c r="FT45" s="203" t="s">
        <v>2</v>
      </c>
      <c r="FU45" s="58" t="s">
        <v>39</v>
      </c>
      <c r="FW45" s="44"/>
      <c r="FX45" s="45" t="s">
        <v>2</v>
      </c>
      <c r="FY45" s="46"/>
      <c r="FZ45" s="205" t="s">
        <v>39</v>
      </c>
      <c r="GA45" s="203" t="s">
        <v>2</v>
      </c>
      <c r="GB45" s="206" t="s">
        <v>39</v>
      </c>
    </row>
    <row r="46" spans="2:184" ht="5.25" customHeight="1" thickBot="1" x14ac:dyDescent="0.3">
      <c r="G46" s="23"/>
      <c r="H46" s="23"/>
      <c r="I46" s="23"/>
    </row>
    <row r="47" spans="2:184" ht="5.25" hidden="1" customHeight="1" x14ac:dyDescent="0.25">
      <c r="G47" s="23"/>
      <c r="H47" s="23"/>
      <c r="I47" s="23"/>
    </row>
    <row r="48" spans="2:184" ht="5.25" hidden="1" customHeight="1" x14ac:dyDescent="0.25">
      <c r="G48" s="23"/>
      <c r="H48" s="23"/>
      <c r="I48" s="23"/>
    </row>
    <row r="49" spans="2:184" ht="5.25" hidden="1" customHeight="1" x14ac:dyDescent="0.25">
      <c r="G49" s="23"/>
      <c r="H49" s="23"/>
      <c r="I49" s="23"/>
    </row>
    <row r="50" spans="2:184" ht="5.25" hidden="1" customHeight="1" x14ac:dyDescent="0.25">
      <c r="G50" s="23"/>
      <c r="H50" s="23"/>
      <c r="I50" s="23"/>
    </row>
    <row r="51" spans="2:184" ht="5.25" hidden="1" customHeight="1" x14ac:dyDescent="0.25">
      <c r="G51" s="23"/>
      <c r="H51" s="23"/>
      <c r="I51" s="23"/>
    </row>
    <row r="52" spans="2:184" ht="15.75" hidden="1" customHeight="1" thickBot="1" x14ac:dyDescent="0.3">
      <c r="G52" s="23"/>
      <c r="H52" s="23"/>
      <c r="I52" s="23"/>
    </row>
    <row r="53" spans="2:184" ht="15.75" hidden="1" customHeight="1" thickBot="1" x14ac:dyDescent="0.3">
      <c r="G53" s="23"/>
      <c r="H53" s="23"/>
      <c r="I53" s="23"/>
    </row>
    <row r="54" spans="2:184" ht="5.25" hidden="1" customHeight="1" thickBot="1" x14ac:dyDescent="0.3">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row>
    <row r="55" spans="2:184" ht="13.8" thickBot="1" x14ac:dyDescent="0.3">
      <c r="B55" s="275" t="s">
        <v>54</v>
      </c>
      <c r="C55" s="32" t="s">
        <v>55</v>
      </c>
      <c r="D55" s="33" t="s">
        <v>59</v>
      </c>
      <c r="E55" s="34"/>
      <c r="F55" s="35" t="s">
        <v>97</v>
      </c>
      <c r="G55" s="34"/>
      <c r="H55" s="34"/>
      <c r="I55" s="36"/>
      <c r="J55" s="32" t="s">
        <v>55</v>
      </c>
      <c r="K55" s="33" t="s">
        <v>59</v>
      </c>
      <c r="L55" s="34"/>
      <c r="M55" s="35" t="s">
        <v>98</v>
      </c>
      <c r="N55" s="34"/>
      <c r="O55" s="34"/>
      <c r="P55" s="36"/>
      <c r="Q55" s="32" t="s">
        <v>55</v>
      </c>
      <c r="R55" s="33" t="s">
        <v>59</v>
      </c>
      <c r="S55" s="34"/>
      <c r="T55" s="35" t="s">
        <v>99</v>
      </c>
      <c r="U55" s="34"/>
      <c r="V55" s="34"/>
      <c r="W55" s="36"/>
      <c r="X55" s="32" t="s">
        <v>55</v>
      </c>
      <c r="Y55" s="33" t="s">
        <v>59</v>
      </c>
      <c r="Z55" s="34"/>
      <c r="AA55" s="35" t="s">
        <v>100</v>
      </c>
      <c r="AB55" s="34"/>
      <c r="AC55" s="34"/>
      <c r="AD55" s="36"/>
      <c r="AE55" s="32" t="s">
        <v>55</v>
      </c>
      <c r="AF55" s="33" t="s">
        <v>59</v>
      </c>
      <c r="AG55" s="34"/>
      <c r="AH55" s="35" t="s">
        <v>101</v>
      </c>
      <c r="AI55" s="34"/>
      <c r="AJ55" s="34"/>
      <c r="AK55" s="36"/>
      <c r="AL55" s="32" t="s">
        <v>55</v>
      </c>
      <c r="AM55" s="33" t="s">
        <v>59</v>
      </c>
      <c r="AN55" s="34"/>
      <c r="AO55" s="35" t="s">
        <v>102</v>
      </c>
      <c r="AP55" s="34"/>
      <c r="AQ55" s="34"/>
      <c r="AR55" s="36"/>
      <c r="AS55" s="32" t="s">
        <v>55</v>
      </c>
      <c r="AT55" s="33" t="s">
        <v>59</v>
      </c>
      <c r="AU55" s="34"/>
      <c r="AV55" s="35" t="s">
        <v>103</v>
      </c>
      <c r="AW55" s="34"/>
      <c r="AX55" s="34"/>
      <c r="AY55" s="36"/>
      <c r="AZ55" s="32" t="s">
        <v>55</v>
      </c>
      <c r="BG55" s="32" t="s">
        <v>55</v>
      </c>
      <c r="BH55" s="33" t="s">
        <v>59</v>
      </c>
      <c r="BI55" s="34"/>
      <c r="BJ55" s="35" t="s">
        <v>104</v>
      </c>
      <c r="BK55" s="34"/>
      <c r="BL55" s="34"/>
      <c r="BM55" s="36"/>
      <c r="BN55" s="32" t="s">
        <v>55</v>
      </c>
      <c r="BO55" s="33" t="s">
        <v>59</v>
      </c>
      <c r="BP55" s="34"/>
      <c r="BQ55" s="195" t="s">
        <v>105</v>
      </c>
      <c r="BR55" s="34"/>
      <c r="BS55" s="34"/>
      <c r="BT55" s="36"/>
      <c r="BU55" s="32" t="s">
        <v>55</v>
      </c>
      <c r="BV55" s="33" t="s">
        <v>59</v>
      </c>
      <c r="BW55" s="34"/>
      <c r="BX55" s="195" t="s">
        <v>106</v>
      </c>
      <c r="BY55" s="34"/>
      <c r="BZ55" s="34"/>
      <c r="CA55" s="36"/>
      <c r="CB55" s="32" t="s">
        <v>55</v>
      </c>
      <c r="CC55" s="33" t="s">
        <v>59</v>
      </c>
      <c r="CD55" s="34"/>
      <c r="CE55" s="195" t="s">
        <v>107</v>
      </c>
      <c r="CF55" s="34"/>
      <c r="CG55" s="34"/>
      <c r="CH55" s="36"/>
      <c r="CI55" s="32" t="s">
        <v>55</v>
      </c>
      <c r="CP55" s="32" t="s">
        <v>55</v>
      </c>
      <c r="CQ55" s="33" t="s">
        <v>59</v>
      </c>
      <c r="CR55" s="34"/>
      <c r="CS55" s="195" t="s">
        <v>108</v>
      </c>
      <c r="CT55" s="34"/>
      <c r="CU55" s="34"/>
      <c r="CV55" s="36"/>
      <c r="CW55" s="32" t="s">
        <v>55</v>
      </c>
      <c r="CX55" s="33" t="s">
        <v>59</v>
      </c>
      <c r="CY55" s="34"/>
      <c r="CZ55" s="195" t="s">
        <v>109</v>
      </c>
      <c r="DA55" s="34"/>
      <c r="DB55" s="34"/>
      <c r="DC55" s="36"/>
      <c r="DD55" s="32" t="s">
        <v>55</v>
      </c>
      <c r="DE55" s="33" t="s">
        <v>59</v>
      </c>
      <c r="DF55" s="34"/>
      <c r="DG55" s="195" t="s">
        <v>110</v>
      </c>
      <c r="DH55" s="34"/>
      <c r="DI55" s="34"/>
      <c r="DJ55" s="36"/>
      <c r="DK55" s="32" t="s">
        <v>55</v>
      </c>
      <c r="DL55" s="33" t="s">
        <v>59</v>
      </c>
      <c r="DM55" s="34"/>
      <c r="DN55" s="195" t="s">
        <v>111</v>
      </c>
      <c r="DO55" s="34"/>
      <c r="DP55" s="34"/>
      <c r="DQ55" s="36"/>
      <c r="DR55" s="32" t="s">
        <v>55</v>
      </c>
      <c r="DS55" s="33" t="s">
        <v>59</v>
      </c>
      <c r="DT55" s="34"/>
      <c r="DU55" s="195" t="s">
        <v>112</v>
      </c>
      <c r="DV55" s="34"/>
      <c r="DW55" s="34"/>
      <c r="DX55" s="36"/>
      <c r="DY55" s="32" t="s">
        <v>55</v>
      </c>
      <c r="DZ55" s="33" t="s">
        <v>59</v>
      </c>
      <c r="EA55" s="34"/>
      <c r="EB55" s="195" t="s">
        <v>113</v>
      </c>
      <c r="EC55" s="34"/>
      <c r="ED55" s="34"/>
      <c r="EE55" s="36"/>
      <c r="EF55" s="32" t="s">
        <v>55</v>
      </c>
      <c r="EG55" s="33" t="s">
        <v>59</v>
      </c>
      <c r="EH55" s="34"/>
      <c r="EI55" s="195" t="s">
        <v>114</v>
      </c>
      <c r="EJ55" s="34"/>
      <c r="EK55" s="34"/>
      <c r="EL55" s="36"/>
      <c r="EM55" s="32" t="s">
        <v>55</v>
      </c>
      <c r="ET55" s="32" t="s">
        <v>55</v>
      </c>
      <c r="EU55" s="33" t="s">
        <v>59</v>
      </c>
      <c r="EV55" s="34"/>
      <c r="EW55" s="35" t="s">
        <v>115</v>
      </c>
      <c r="EX55" s="34"/>
      <c r="EY55" s="34"/>
      <c r="EZ55" s="36"/>
      <c r="FA55" s="32" t="s">
        <v>55</v>
      </c>
      <c r="FB55" s="33" t="s">
        <v>59</v>
      </c>
      <c r="FC55" s="34"/>
      <c r="FD55" s="195" t="s">
        <v>116</v>
      </c>
      <c r="FE55" s="34"/>
      <c r="FF55" s="34"/>
      <c r="FG55" s="36"/>
      <c r="FH55" s="32" t="s">
        <v>55</v>
      </c>
      <c r="FI55" s="33" t="s">
        <v>59</v>
      </c>
      <c r="FJ55" s="34"/>
      <c r="FK55" s="195" t="s">
        <v>117</v>
      </c>
      <c r="FL55" s="34"/>
      <c r="FM55" s="34"/>
      <c r="FN55" s="36"/>
      <c r="FO55" s="32" t="s">
        <v>55</v>
      </c>
      <c r="FP55" s="33" t="s">
        <v>59</v>
      </c>
      <c r="FQ55" s="34"/>
      <c r="FR55" s="195" t="s">
        <v>118</v>
      </c>
      <c r="FS55" s="34"/>
      <c r="FT55" s="34"/>
      <c r="FU55" s="36"/>
      <c r="FV55" s="32" t="s">
        <v>55</v>
      </c>
    </row>
    <row r="56" spans="2:184" ht="13.2" x14ac:dyDescent="0.25">
      <c r="B56" s="275"/>
      <c r="D56" s="82" t="s">
        <v>7</v>
      </c>
      <c r="E56" s="49" t="s">
        <v>2</v>
      </c>
      <c r="F56" s="83" t="s">
        <v>27</v>
      </c>
      <c r="G56" s="54">
        <v>4</v>
      </c>
      <c r="H56" s="38" t="s">
        <v>2</v>
      </c>
      <c r="I56" s="40">
        <v>8</v>
      </c>
      <c r="K56" s="48" t="s">
        <v>68</v>
      </c>
      <c r="L56" s="49" t="s">
        <v>2</v>
      </c>
      <c r="M56" s="50" t="s">
        <v>27</v>
      </c>
      <c r="N56" s="54">
        <v>5</v>
      </c>
      <c r="O56" s="38" t="s">
        <v>2</v>
      </c>
      <c r="P56" s="40">
        <v>7</v>
      </c>
      <c r="R56" s="48" t="s">
        <v>90</v>
      </c>
      <c r="S56" s="49" t="s">
        <v>2</v>
      </c>
      <c r="T56" s="50" t="s">
        <v>92</v>
      </c>
      <c r="U56" s="54">
        <v>9</v>
      </c>
      <c r="V56" s="38" t="s">
        <v>2</v>
      </c>
      <c r="W56" s="40">
        <v>3</v>
      </c>
      <c r="Y56" s="48" t="s">
        <v>35</v>
      </c>
      <c r="Z56" s="49" t="s">
        <v>2</v>
      </c>
      <c r="AA56" s="50" t="s">
        <v>27</v>
      </c>
      <c r="AB56" s="54">
        <v>5</v>
      </c>
      <c r="AC56" s="38" t="s">
        <v>2</v>
      </c>
      <c r="AD56" s="40">
        <v>7</v>
      </c>
      <c r="AF56" s="48" t="s">
        <v>27</v>
      </c>
      <c r="AG56" s="49" t="s">
        <v>2</v>
      </c>
      <c r="AH56" s="50" t="s">
        <v>26</v>
      </c>
      <c r="AI56" s="54">
        <v>2</v>
      </c>
      <c r="AJ56" s="38" t="s">
        <v>2</v>
      </c>
      <c r="AK56" s="40">
        <v>10</v>
      </c>
      <c r="AM56" s="82" t="s">
        <v>35</v>
      </c>
      <c r="AN56" s="49" t="s">
        <v>2</v>
      </c>
      <c r="AO56" s="83" t="s">
        <v>68</v>
      </c>
      <c r="AP56" s="54">
        <v>6</v>
      </c>
      <c r="AQ56" s="38" t="s">
        <v>2</v>
      </c>
      <c r="AR56" s="40">
        <v>6</v>
      </c>
      <c r="AT56" s="48" t="s">
        <v>49</v>
      </c>
      <c r="AU56" s="49" t="s">
        <v>2</v>
      </c>
      <c r="AV56" s="50" t="s">
        <v>68</v>
      </c>
      <c r="AW56" s="54">
        <v>4</v>
      </c>
      <c r="AX56" s="38" t="s">
        <v>2</v>
      </c>
      <c r="AY56" s="40">
        <v>8</v>
      </c>
      <c r="BH56" s="48" t="s">
        <v>27</v>
      </c>
      <c r="BI56" s="49" t="s">
        <v>2</v>
      </c>
      <c r="BJ56" s="50" t="s">
        <v>90</v>
      </c>
      <c r="BK56" s="54">
        <v>5</v>
      </c>
      <c r="BL56" s="38" t="s">
        <v>2</v>
      </c>
      <c r="BM56" s="40">
        <v>7</v>
      </c>
      <c r="BO56" s="48" t="s">
        <v>90</v>
      </c>
      <c r="BP56" s="49" t="s">
        <v>2</v>
      </c>
      <c r="BQ56" s="50" t="s">
        <v>7</v>
      </c>
      <c r="BR56" s="54">
        <v>8</v>
      </c>
      <c r="BS56" s="38" t="s">
        <v>2</v>
      </c>
      <c r="BT56" s="40">
        <v>4</v>
      </c>
      <c r="BV56" s="48" t="s">
        <v>90</v>
      </c>
      <c r="BW56" s="49" t="s">
        <v>2</v>
      </c>
      <c r="BX56" s="50" t="s">
        <v>49</v>
      </c>
      <c r="BY56" s="54">
        <v>8</v>
      </c>
      <c r="BZ56" s="38" t="s">
        <v>2</v>
      </c>
      <c r="CA56" s="40">
        <v>4</v>
      </c>
      <c r="CC56" s="48" t="s">
        <v>35</v>
      </c>
      <c r="CD56" s="49" t="s">
        <v>2</v>
      </c>
      <c r="CE56" s="50" t="s">
        <v>10</v>
      </c>
      <c r="CF56" s="54">
        <v>3</v>
      </c>
      <c r="CG56" s="38" t="s">
        <v>2</v>
      </c>
      <c r="CH56" s="40">
        <v>9</v>
      </c>
      <c r="CQ56" s="228" t="s">
        <v>27</v>
      </c>
      <c r="CR56" s="38" t="s">
        <v>2</v>
      </c>
      <c r="CS56" s="229" t="s">
        <v>7</v>
      </c>
      <c r="CT56" s="54">
        <v>8</v>
      </c>
      <c r="CU56" s="38"/>
      <c r="CV56" s="40">
        <v>4</v>
      </c>
      <c r="CX56" s="37" t="s">
        <v>27</v>
      </c>
      <c r="CY56" s="38" t="s">
        <v>2</v>
      </c>
      <c r="CZ56" s="39" t="s">
        <v>68</v>
      </c>
      <c r="DA56" s="54">
        <v>7</v>
      </c>
      <c r="DB56" s="38" t="s">
        <v>2</v>
      </c>
      <c r="DC56" s="40">
        <v>5</v>
      </c>
      <c r="DE56" s="37" t="s">
        <v>92</v>
      </c>
      <c r="DF56" s="38" t="s">
        <v>2</v>
      </c>
      <c r="DG56" s="39" t="s">
        <v>90</v>
      </c>
      <c r="DH56" s="54">
        <v>4</v>
      </c>
      <c r="DI56" s="38" t="s">
        <v>2</v>
      </c>
      <c r="DJ56" s="40">
        <v>8</v>
      </c>
      <c r="DL56" s="37" t="s">
        <v>27</v>
      </c>
      <c r="DM56" s="38" t="s">
        <v>2</v>
      </c>
      <c r="DN56" s="39" t="s">
        <v>35</v>
      </c>
      <c r="DO56" s="54">
        <v>9</v>
      </c>
      <c r="DP56" s="38" t="s">
        <v>2</v>
      </c>
      <c r="DQ56" s="40">
        <v>3</v>
      </c>
      <c r="DS56" s="37" t="s">
        <v>26</v>
      </c>
      <c r="DT56" s="38" t="s">
        <v>2</v>
      </c>
      <c r="DU56" s="39" t="s">
        <v>27</v>
      </c>
      <c r="DV56" s="54">
        <v>8</v>
      </c>
      <c r="DW56" s="38" t="s">
        <v>2</v>
      </c>
      <c r="DX56" s="40">
        <v>4</v>
      </c>
      <c r="DZ56" s="37" t="s">
        <v>68</v>
      </c>
      <c r="EA56" s="38" t="s">
        <v>2</v>
      </c>
      <c r="EB56" s="39" t="s">
        <v>35</v>
      </c>
      <c r="EC56" s="54">
        <v>6</v>
      </c>
      <c r="ED56" s="38" t="s">
        <v>2</v>
      </c>
      <c r="EE56" s="40">
        <v>6</v>
      </c>
      <c r="EG56" s="37" t="s">
        <v>68</v>
      </c>
      <c r="EH56" s="38" t="s">
        <v>2</v>
      </c>
      <c r="EI56" s="39" t="s">
        <v>49</v>
      </c>
      <c r="EJ56" s="54">
        <v>7</v>
      </c>
      <c r="EK56" s="38" t="s">
        <v>2</v>
      </c>
      <c r="EL56" s="40">
        <v>5</v>
      </c>
      <c r="EU56" s="37" t="s">
        <v>90</v>
      </c>
      <c r="EV56" s="38" t="s">
        <v>2</v>
      </c>
      <c r="EW56" s="39" t="s">
        <v>27</v>
      </c>
      <c r="EX56" s="54">
        <v>8</v>
      </c>
      <c r="EY56" s="38" t="s">
        <v>2</v>
      </c>
      <c r="EZ56" s="40">
        <v>4</v>
      </c>
      <c r="FB56" s="228" t="s">
        <v>7</v>
      </c>
      <c r="FC56" s="38" t="s">
        <v>2</v>
      </c>
      <c r="FD56" s="229" t="s">
        <v>90</v>
      </c>
      <c r="FE56" s="54">
        <v>5</v>
      </c>
      <c r="FF56" s="38" t="s">
        <v>2</v>
      </c>
      <c r="FG56" s="40">
        <v>7</v>
      </c>
      <c r="FI56" s="37" t="s">
        <v>49</v>
      </c>
      <c r="FJ56" s="38" t="s">
        <v>2</v>
      </c>
      <c r="FK56" s="39" t="s">
        <v>90</v>
      </c>
      <c r="FL56" s="54">
        <v>3</v>
      </c>
      <c r="FM56" s="38" t="s">
        <v>2</v>
      </c>
      <c r="FN56" s="40">
        <v>9</v>
      </c>
      <c r="FP56" s="37" t="s">
        <v>10</v>
      </c>
      <c r="FQ56" s="38" t="s">
        <v>2</v>
      </c>
      <c r="FR56" s="39" t="s">
        <v>35</v>
      </c>
      <c r="FS56" s="54">
        <v>9</v>
      </c>
      <c r="FT56" s="38" t="s">
        <v>2</v>
      </c>
      <c r="FU56" s="40">
        <v>3</v>
      </c>
    </row>
    <row r="57" spans="2:184" ht="13.2" x14ac:dyDescent="0.25">
      <c r="B57" s="275"/>
      <c r="D57" s="41" t="s">
        <v>90</v>
      </c>
      <c r="E57" s="42" t="s">
        <v>2</v>
      </c>
      <c r="F57" s="25" t="s">
        <v>35</v>
      </c>
      <c r="G57" s="52">
        <v>9</v>
      </c>
      <c r="H57" s="42" t="s">
        <v>2</v>
      </c>
      <c r="I57" s="43">
        <v>3</v>
      </c>
      <c r="K57" s="41" t="s">
        <v>35</v>
      </c>
      <c r="L57" s="42" t="s">
        <v>2</v>
      </c>
      <c r="M57" s="25" t="s">
        <v>49</v>
      </c>
      <c r="N57" s="52">
        <v>5</v>
      </c>
      <c r="O57" s="42" t="s">
        <v>2</v>
      </c>
      <c r="P57" s="43">
        <v>7</v>
      </c>
      <c r="R57" s="41" t="s">
        <v>68</v>
      </c>
      <c r="S57" s="42" t="s">
        <v>2</v>
      </c>
      <c r="T57" s="25" t="s">
        <v>26</v>
      </c>
      <c r="U57" s="52">
        <v>3</v>
      </c>
      <c r="V57" s="42" t="s">
        <v>2</v>
      </c>
      <c r="W57" s="43">
        <v>9</v>
      </c>
      <c r="Y57" s="41" t="s">
        <v>26</v>
      </c>
      <c r="Z57" s="42" t="s">
        <v>2</v>
      </c>
      <c r="AA57" s="25" t="s">
        <v>90</v>
      </c>
      <c r="AB57" s="52">
        <v>7</v>
      </c>
      <c r="AC57" s="42" t="s">
        <v>2</v>
      </c>
      <c r="AD57" s="43">
        <v>5</v>
      </c>
      <c r="AF57" s="41" t="s">
        <v>7</v>
      </c>
      <c r="AG57" s="42" t="s">
        <v>2</v>
      </c>
      <c r="AH57" s="25" t="s">
        <v>48</v>
      </c>
      <c r="AI57" s="52">
        <v>7</v>
      </c>
      <c r="AJ57" s="42" t="s">
        <v>2</v>
      </c>
      <c r="AK57" s="43">
        <v>5</v>
      </c>
      <c r="AM57" s="41" t="s">
        <v>47</v>
      </c>
      <c r="AN57" s="42" t="s">
        <v>2</v>
      </c>
      <c r="AO57" s="25" t="s">
        <v>92</v>
      </c>
      <c r="AP57" s="52">
        <v>4</v>
      </c>
      <c r="AQ57" s="42" t="s">
        <v>2</v>
      </c>
      <c r="AR57" s="43">
        <v>8</v>
      </c>
      <c r="AT57" s="41" t="s">
        <v>48</v>
      </c>
      <c r="AU57" s="42" t="s">
        <v>2</v>
      </c>
      <c r="AV57" s="25" t="s">
        <v>90</v>
      </c>
      <c r="AW57" s="52">
        <v>2</v>
      </c>
      <c r="AX57" s="42" t="s">
        <v>2</v>
      </c>
      <c r="AY57" s="43">
        <v>10</v>
      </c>
      <c r="BH57" s="41" t="s">
        <v>68</v>
      </c>
      <c r="BI57" s="42" t="s">
        <v>2</v>
      </c>
      <c r="BJ57" s="25" t="s">
        <v>7</v>
      </c>
      <c r="BK57" s="52">
        <v>8</v>
      </c>
      <c r="BL57" s="42" t="s">
        <v>2</v>
      </c>
      <c r="BM57" s="43">
        <v>4</v>
      </c>
      <c r="BO57" s="41" t="s">
        <v>49</v>
      </c>
      <c r="BP57" s="42" t="s">
        <v>2</v>
      </c>
      <c r="BQ57" s="25" t="s">
        <v>27</v>
      </c>
      <c r="BR57" s="52">
        <v>6</v>
      </c>
      <c r="BS57" s="42" t="s">
        <v>2</v>
      </c>
      <c r="BT57" s="43">
        <v>6</v>
      </c>
      <c r="BV57" s="41" t="s">
        <v>47</v>
      </c>
      <c r="BW57" s="42" t="s">
        <v>2</v>
      </c>
      <c r="BX57" s="25" t="s">
        <v>7</v>
      </c>
      <c r="BY57" s="52">
        <v>2</v>
      </c>
      <c r="BZ57" s="42" t="s">
        <v>2</v>
      </c>
      <c r="CA57" s="43">
        <v>10</v>
      </c>
      <c r="CC57" s="41" t="s">
        <v>91</v>
      </c>
      <c r="CD57" s="42" t="s">
        <v>2</v>
      </c>
      <c r="CE57" s="25" t="s">
        <v>48</v>
      </c>
      <c r="CF57" s="52">
        <v>6</v>
      </c>
      <c r="CG57" s="42" t="s">
        <v>2</v>
      </c>
      <c r="CH57" s="43">
        <v>6</v>
      </c>
      <c r="CQ57" s="41" t="s">
        <v>35</v>
      </c>
      <c r="CR57" s="42" t="s">
        <v>2</v>
      </c>
      <c r="CS57" s="25" t="s">
        <v>90</v>
      </c>
      <c r="CT57" s="52">
        <v>5</v>
      </c>
      <c r="CU57" s="42"/>
      <c r="CV57" s="43">
        <v>7</v>
      </c>
      <c r="CX57" s="41" t="s">
        <v>49</v>
      </c>
      <c r="CY57" s="42" t="s">
        <v>2</v>
      </c>
      <c r="CZ57" s="25" t="s">
        <v>35</v>
      </c>
      <c r="DA57" s="52">
        <v>6</v>
      </c>
      <c r="DB57" s="42" t="s">
        <v>2</v>
      </c>
      <c r="DC57" s="43">
        <v>6</v>
      </c>
      <c r="DE57" s="41" t="s">
        <v>26</v>
      </c>
      <c r="DF57" s="42" t="s">
        <v>2</v>
      </c>
      <c r="DG57" s="25" t="s">
        <v>68</v>
      </c>
      <c r="DH57" s="52">
        <v>7</v>
      </c>
      <c r="DI57" s="42" t="s">
        <v>2</v>
      </c>
      <c r="DJ57" s="43">
        <v>5</v>
      </c>
      <c r="DL57" s="41" t="s">
        <v>90</v>
      </c>
      <c r="DM57" s="42" t="s">
        <v>2</v>
      </c>
      <c r="DN57" s="25" t="s">
        <v>26</v>
      </c>
      <c r="DO57" s="52">
        <v>11</v>
      </c>
      <c r="DP57" s="42" t="s">
        <v>2</v>
      </c>
      <c r="DQ57" s="43">
        <v>1</v>
      </c>
      <c r="DS57" s="41" t="s">
        <v>48</v>
      </c>
      <c r="DT57" s="42" t="s">
        <v>2</v>
      </c>
      <c r="DU57" s="25" t="s">
        <v>7</v>
      </c>
      <c r="DV57" s="52">
        <v>7</v>
      </c>
      <c r="DW57" s="42" t="s">
        <v>2</v>
      </c>
      <c r="DX57" s="43">
        <v>5</v>
      </c>
      <c r="DZ57" s="41" t="s">
        <v>92</v>
      </c>
      <c r="EA57" s="42" t="s">
        <v>2</v>
      </c>
      <c r="EB57" s="25" t="s">
        <v>47</v>
      </c>
      <c r="EC57" s="52">
        <v>11</v>
      </c>
      <c r="ED57" s="42" t="s">
        <v>2</v>
      </c>
      <c r="EE57" s="43">
        <v>1</v>
      </c>
      <c r="EG57" s="41" t="s">
        <v>90</v>
      </c>
      <c r="EH57" s="42" t="s">
        <v>2</v>
      </c>
      <c r="EI57" s="25" t="s">
        <v>48</v>
      </c>
      <c r="EJ57" s="52">
        <v>9</v>
      </c>
      <c r="EK57" s="42" t="s">
        <v>2</v>
      </c>
      <c r="EL57" s="43">
        <v>3</v>
      </c>
      <c r="EU57" s="41" t="s">
        <v>7</v>
      </c>
      <c r="EV57" s="42" t="s">
        <v>2</v>
      </c>
      <c r="EW57" s="25" t="s">
        <v>68</v>
      </c>
      <c r="EX57" s="52">
        <v>2</v>
      </c>
      <c r="EY57" s="42" t="s">
        <v>2</v>
      </c>
      <c r="EZ57" s="43">
        <v>10</v>
      </c>
      <c r="FB57" s="41" t="s">
        <v>27</v>
      </c>
      <c r="FC57" s="42" t="s">
        <v>2</v>
      </c>
      <c r="FD57" s="25" t="s">
        <v>49</v>
      </c>
      <c r="FE57" s="52">
        <v>8</v>
      </c>
      <c r="FF57" s="42" t="s">
        <v>2</v>
      </c>
      <c r="FG57" s="43">
        <v>4</v>
      </c>
      <c r="FI57" s="41" t="s">
        <v>7</v>
      </c>
      <c r="FJ57" s="42" t="s">
        <v>2</v>
      </c>
      <c r="FK57" s="25" t="s">
        <v>47</v>
      </c>
      <c r="FL57" s="52">
        <v>6</v>
      </c>
      <c r="FM57" s="42" t="s">
        <v>2</v>
      </c>
      <c r="FN57" s="43">
        <v>6</v>
      </c>
      <c r="FP57" s="41" t="s">
        <v>48</v>
      </c>
      <c r="FQ57" s="42" t="s">
        <v>2</v>
      </c>
      <c r="FR57" s="25" t="s">
        <v>91</v>
      </c>
      <c r="FS57" s="52">
        <v>5</v>
      </c>
      <c r="FT57" s="42" t="s">
        <v>2</v>
      </c>
      <c r="FU57" s="43">
        <v>7</v>
      </c>
    </row>
    <row r="58" spans="2:184" ht="13.2" x14ac:dyDescent="0.25">
      <c r="B58" s="275"/>
      <c r="D58" s="41" t="s">
        <v>49</v>
      </c>
      <c r="E58" s="42" t="s">
        <v>2</v>
      </c>
      <c r="F58" s="25" t="s">
        <v>91</v>
      </c>
      <c r="G58" s="52">
        <v>9</v>
      </c>
      <c r="H58" s="42" t="s">
        <v>2</v>
      </c>
      <c r="I58" s="43">
        <v>3</v>
      </c>
      <c r="K58" s="41" t="s">
        <v>91</v>
      </c>
      <c r="L58" s="42" t="s">
        <v>2</v>
      </c>
      <c r="M58" s="25" t="s">
        <v>90</v>
      </c>
      <c r="N58" s="52">
        <v>2</v>
      </c>
      <c r="O58" s="42" t="s">
        <v>2</v>
      </c>
      <c r="P58" s="43">
        <v>10</v>
      </c>
      <c r="R58" s="41" t="s">
        <v>49</v>
      </c>
      <c r="S58" s="42" t="s">
        <v>2</v>
      </c>
      <c r="T58" s="25" t="s">
        <v>47</v>
      </c>
      <c r="U58" s="52">
        <v>5</v>
      </c>
      <c r="V58" s="42" t="s">
        <v>2</v>
      </c>
      <c r="W58" s="43">
        <v>7</v>
      </c>
      <c r="Y58" s="41" t="s">
        <v>10</v>
      </c>
      <c r="Z58" s="42" t="s">
        <v>2</v>
      </c>
      <c r="AA58" s="25" t="s">
        <v>68</v>
      </c>
      <c r="AB58" s="52">
        <v>7</v>
      </c>
      <c r="AC58" s="42" t="s">
        <v>2</v>
      </c>
      <c r="AD58" s="43">
        <v>5</v>
      </c>
      <c r="AF58" s="41" t="s">
        <v>92</v>
      </c>
      <c r="AG58" s="42" t="s">
        <v>2</v>
      </c>
      <c r="AH58" s="25" t="s">
        <v>35</v>
      </c>
      <c r="AI58" s="52">
        <v>7</v>
      </c>
      <c r="AJ58" s="42" t="s">
        <v>2</v>
      </c>
      <c r="AK58" s="43">
        <v>5</v>
      </c>
      <c r="AM58" s="41" t="s">
        <v>48</v>
      </c>
      <c r="AN58" s="42" t="s">
        <v>2</v>
      </c>
      <c r="AO58" s="25" t="s">
        <v>27</v>
      </c>
      <c r="AP58" s="52">
        <v>4</v>
      </c>
      <c r="AQ58" s="42" t="s">
        <v>2</v>
      </c>
      <c r="AR58" s="43">
        <v>8</v>
      </c>
      <c r="AT58" s="41" t="s">
        <v>27</v>
      </c>
      <c r="AU58" s="42" t="s">
        <v>2</v>
      </c>
      <c r="AV58" s="25" t="s">
        <v>47</v>
      </c>
      <c r="AW58" s="52">
        <v>8</v>
      </c>
      <c r="AX58" s="42" t="s">
        <v>2</v>
      </c>
      <c r="AY58" s="43">
        <v>4</v>
      </c>
      <c r="BH58" s="41" t="s">
        <v>92</v>
      </c>
      <c r="BI58" s="42" t="s">
        <v>2</v>
      </c>
      <c r="BJ58" s="25" t="s">
        <v>49</v>
      </c>
      <c r="BK58" s="52">
        <v>11</v>
      </c>
      <c r="BL58" s="42" t="s">
        <v>2</v>
      </c>
      <c r="BM58" s="43">
        <v>1</v>
      </c>
      <c r="BO58" s="41" t="s">
        <v>68</v>
      </c>
      <c r="BP58" s="42" t="s">
        <v>2</v>
      </c>
      <c r="BQ58" s="25" t="s">
        <v>92</v>
      </c>
      <c r="BR58" s="52">
        <v>7</v>
      </c>
      <c r="BS58" s="42" t="s">
        <v>2</v>
      </c>
      <c r="BT58" s="43">
        <v>5</v>
      </c>
      <c r="BV58" s="41" t="s">
        <v>27</v>
      </c>
      <c r="BW58" s="42" t="s">
        <v>2</v>
      </c>
      <c r="BX58" s="25" t="s">
        <v>10</v>
      </c>
      <c r="BY58" s="52">
        <v>4</v>
      </c>
      <c r="BZ58" s="42" t="s">
        <v>2</v>
      </c>
      <c r="CA58" s="43">
        <v>8</v>
      </c>
      <c r="CC58" s="41" t="s">
        <v>49</v>
      </c>
      <c r="CD58" s="42" t="s">
        <v>2</v>
      </c>
      <c r="CE58" s="25" t="s">
        <v>7</v>
      </c>
      <c r="CF58" s="52">
        <v>5</v>
      </c>
      <c r="CG58" s="42" t="s">
        <v>2</v>
      </c>
      <c r="CH58" s="43">
        <v>7</v>
      </c>
      <c r="CQ58" s="75" t="s">
        <v>91</v>
      </c>
      <c r="CR58" s="42" t="s">
        <v>2</v>
      </c>
      <c r="CS58" s="76" t="s">
        <v>49</v>
      </c>
      <c r="CT58" s="52">
        <v>6</v>
      </c>
      <c r="CU58" s="42"/>
      <c r="CV58" s="43">
        <v>6</v>
      </c>
      <c r="CX58" s="41" t="s">
        <v>90</v>
      </c>
      <c r="CY58" s="42" t="s">
        <v>2</v>
      </c>
      <c r="CZ58" s="25" t="s">
        <v>91</v>
      </c>
      <c r="DA58" s="52">
        <v>8</v>
      </c>
      <c r="DB58" s="42" t="s">
        <v>2</v>
      </c>
      <c r="DC58" s="43">
        <v>4</v>
      </c>
      <c r="DE58" s="41" t="s">
        <v>47</v>
      </c>
      <c r="DF58" s="42" t="s">
        <v>2</v>
      </c>
      <c r="DG58" s="25" t="s">
        <v>49</v>
      </c>
      <c r="DH58" s="52">
        <v>5</v>
      </c>
      <c r="DI58" s="42" t="s">
        <v>2</v>
      </c>
      <c r="DJ58" s="43">
        <v>7</v>
      </c>
      <c r="DL58" s="41" t="s">
        <v>68</v>
      </c>
      <c r="DM58" s="42" t="s">
        <v>2</v>
      </c>
      <c r="DN58" s="25" t="s">
        <v>10</v>
      </c>
      <c r="DO58" s="52">
        <v>6</v>
      </c>
      <c r="DP58" s="42" t="s">
        <v>2</v>
      </c>
      <c r="DQ58" s="43">
        <v>6</v>
      </c>
      <c r="DS58" s="41" t="s">
        <v>35</v>
      </c>
      <c r="DT58" s="42" t="s">
        <v>2</v>
      </c>
      <c r="DU58" s="25" t="s">
        <v>92</v>
      </c>
      <c r="DV58" s="52">
        <v>4</v>
      </c>
      <c r="DW58" s="42" t="s">
        <v>2</v>
      </c>
      <c r="DX58" s="43">
        <v>8</v>
      </c>
      <c r="DZ58" s="41" t="s">
        <v>27</v>
      </c>
      <c r="EA58" s="42" t="s">
        <v>2</v>
      </c>
      <c r="EB58" s="25" t="s">
        <v>48</v>
      </c>
      <c r="EC58" s="52">
        <v>8</v>
      </c>
      <c r="ED58" s="42" t="s">
        <v>2</v>
      </c>
      <c r="EE58" s="43">
        <v>4</v>
      </c>
      <c r="EG58" s="41" t="s">
        <v>47</v>
      </c>
      <c r="EH58" s="42" t="s">
        <v>2</v>
      </c>
      <c r="EI58" s="25" t="s">
        <v>27</v>
      </c>
      <c r="EJ58" s="52">
        <v>3</v>
      </c>
      <c r="EK58" s="42" t="s">
        <v>2</v>
      </c>
      <c r="EL58" s="43">
        <v>9</v>
      </c>
      <c r="EU58" s="41" t="s">
        <v>49</v>
      </c>
      <c r="EV58" s="42" t="s">
        <v>2</v>
      </c>
      <c r="EW58" s="25" t="s">
        <v>92</v>
      </c>
      <c r="EX58" s="52">
        <v>5</v>
      </c>
      <c r="EY58" s="42" t="s">
        <v>2</v>
      </c>
      <c r="EZ58" s="43">
        <v>7</v>
      </c>
      <c r="FB58" s="41" t="s">
        <v>92</v>
      </c>
      <c r="FC58" s="42" t="s">
        <v>2</v>
      </c>
      <c r="FD58" s="25" t="s">
        <v>68</v>
      </c>
      <c r="FE58" s="52">
        <v>10</v>
      </c>
      <c r="FF58" s="42" t="s">
        <v>2</v>
      </c>
      <c r="FG58" s="43">
        <v>2</v>
      </c>
      <c r="FI58" s="41" t="s">
        <v>10</v>
      </c>
      <c r="FJ58" s="42" t="s">
        <v>2</v>
      </c>
      <c r="FK58" s="25" t="s">
        <v>27</v>
      </c>
      <c r="FL58" s="52">
        <v>3</v>
      </c>
      <c r="FM58" s="42" t="s">
        <v>2</v>
      </c>
      <c r="FN58" s="43">
        <v>9</v>
      </c>
      <c r="FP58" s="41" t="s">
        <v>7</v>
      </c>
      <c r="FQ58" s="42" t="s">
        <v>2</v>
      </c>
      <c r="FR58" s="25" t="s">
        <v>49</v>
      </c>
      <c r="FS58" s="52">
        <v>5</v>
      </c>
      <c r="FT58" s="42" t="s">
        <v>2</v>
      </c>
      <c r="FU58" s="43">
        <v>7</v>
      </c>
    </row>
    <row r="59" spans="2:184" ht="13.2" x14ac:dyDescent="0.25">
      <c r="B59" s="275"/>
      <c r="D59" s="41" t="s">
        <v>10</v>
      </c>
      <c r="E59" s="42" t="s">
        <v>2</v>
      </c>
      <c r="F59" s="25" t="s">
        <v>26</v>
      </c>
      <c r="G59" s="52">
        <v>6</v>
      </c>
      <c r="H59" s="42" t="s">
        <v>2</v>
      </c>
      <c r="I59" s="43">
        <v>6</v>
      </c>
      <c r="K59" s="41" t="s">
        <v>26</v>
      </c>
      <c r="L59" s="42" t="s">
        <v>2</v>
      </c>
      <c r="M59" s="25" t="s">
        <v>7</v>
      </c>
      <c r="N59" s="52">
        <v>4</v>
      </c>
      <c r="O59" s="42" t="s">
        <v>2</v>
      </c>
      <c r="P59" s="43">
        <v>8</v>
      </c>
      <c r="R59" s="41" t="s">
        <v>48</v>
      </c>
      <c r="S59" s="42" t="s">
        <v>2</v>
      </c>
      <c r="T59" s="25" t="s">
        <v>35</v>
      </c>
      <c r="U59" s="52">
        <v>7</v>
      </c>
      <c r="V59" s="42" t="s">
        <v>2</v>
      </c>
      <c r="W59" s="43">
        <v>5</v>
      </c>
      <c r="Y59" s="41" t="s">
        <v>92</v>
      </c>
      <c r="Z59" s="42" t="s">
        <v>2</v>
      </c>
      <c r="AA59" s="25" t="s">
        <v>7</v>
      </c>
      <c r="AB59" s="52">
        <v>9</v>
      </c>
      <c r="AC59" s="42" t="s">
        <v>2</v>
      </c>
      <c r="AD59" s="43">
        <v>3</v>
      </c>
      <c r="AF59" s="41" t="s">
        <v>68</v>
      </c>
      <c r="AG59" s="42" t="s">
        <v>2</v>
      </c>
      <c r="AH59" s="25" t="s">
        <v>91</v>
      </c>
      <c r="AI59" s="52">
        <v>6</v>
      </c>
      <c r="AJ59" s="42" t="s">
        <v>2</v>
      </c>
      <c r="AK59" s="43">
        <v>6</v>
      </c>
      <c r="AM59" s="41" t="s">
        <v>91</v>
      </c>
      <c r="AN59" s="42" t="s">
        <v>2</v>
      </c>
      <c r="AO59" s="25" t="s">
        <v>7</v>
      </c>
      <c r="AP59" s="52">
        <v>1</v>
      </c>
      <c r="AQ59" s="42" t="s">
        <v>2</v>
      </c>
      <c r="AR59" s="43">
        <v>11</v>
      </c>
      <c r="AT59" s="41" t="s">
        <v>7</v>
      </c>
      <c r="AU59" s="42" t="s">
        <v>2</v>
      </c>
      <c r="AV59" s="25" t="s">
        <v>35</v>
      </c>
      <c r="AW59" s="52">
        <v>6</v>
      </c>
      <c r="AX59" s="42" t="s">
        <v>2</v>
      </c>
      <c r="AY59" s="43">
        <v>6</v>
      </c>
      <c r="BH59" s="41" t="s">
        <v>26</v>
      </c>
      <c r="BI59" s="42" t="s">
        <v>2</v>
      </c>
      <c r="BJ59" s="25" t="s">
        <v>48</v>
      </c>
      <c r="BK59" s="52">
        <v>8</v>
      </c>
      <c r="BL59" s="42" t="s">
        <v>2</v>
      </c>
      <c r="BM59" s="43">
        <v>4</v>
      </c>
      <c r="BO59" s="41" t="s">
        <v>26</v>
      </c>
      <c r="BP59" s="42" t="s">
        <v>2</v>
      </c>
      <c r="BQ59" s="25" t="s">
        <v>91</v>
      </c>
      <c r="BR59" s="52">
        <v>8</v>
      </c>
      <c r="BS59" s="42" t="s">
        <v>2</v>
      </c>
      <c r="BT59" s="43">
        <v>4</v>
      </c>
      <c r="BV59" s="41" t="s">
        <v>91</v>
      </c>
      <c r="BW59" s="42" t="s">
        <v>2</v>
      </c>
      <c r="BX59" s="25" t="s">
        <v>92</v>
      </c>
      <c r="BY59" s="52">
        <v>2</v>
      </c>
      <c r="BZ59" s="42" t="s">
        <v>2</v>
      </c>
      <c r="CA59" s="43">
        <v>10</v>
      </c>
      <c r="CC59" s="41" t="s">
        <v>68</v>
      </c>
      <c r="CD59" s="42" t="s">
        <v>2</v>
      </c>
      <c r="CE59" s="25" t="s">
        <v>90</v>
      </c>
      <c r="CF59" s="52">
        <v>5</v>
      </c>
      <c r="CG59" s="42" t="s">
        <v>2</v>
      </c>
      <c r="CH59" s="43">
        <v>7</v>
      </c>
      <c r="CQ59" s="41" t="s">
        <v>26</v>
      </c>
      <c r="CR59" s="42" t="s">
        <v>2</v>
      </c>
      <c r="CS59" s="25" t="s">
        <v>10</v>
      </c>
      <c r="CT59" s="52">
        <v>7</v>
      </c>
      <c r="CU59" s="42"/>
      <c r="CV59" s="43">
        <v>5</v>
      </c>
      <c r="CX59" s="41" t="s">
        <v>7</v>
      </c>
      <c r="CY59" s="42" t="s">
        <v>2</v>
      </c>
      <c r="CZ59" s="25" t="s">
        <v>26</v>
      </c>
      <c r="DA59" s="52">
        <v>4</v>
      </c>
      <c r="DB59" s="42" t="s">
        <v>2</v>
      </c>
      <c r="DC59" s="43">
        <v>8</v>
      </c>
      <c r="DE59" s="41" t="s">
        <v>35</v>
      </c>
      <c r="DF59" s="42" t="s">
        <v>2</v>
      </c>
      <c r="DG59" s="25" t="s">
        <v>48</v>
      </c>
      <c r="DH59" s="52">
        <v>7</v>
      </c>
      <c r="DI59" s="42" t="s">
        <v>2</v>
      </c>
      <c r="DJ59" s="43">
        <v>5</v>
      </c>
      <c r="DL59" s="41" t="s">
        <v>7</v>
      </c>
      <c r="DM59" s="42" t="s">
        <v>2</v>
      </c>
      <c r="DN59" s="25" t="s">
        <v>92</v>
      </c>
      <c r="DO59" s="52">
        <v>2</v>
      </c>
      <c r="DP59" s="42" t="s">
        <v>2</v>
      </c>
      <c r="DQ59" s="43">
        <v>10</v>
      </c>
      <c r="DS59" s="41" t="s">
        <v>91</v>
      </c>
      <c r="DT59" s="42" t="s">
        <v>2</v>
      </c>
      <c r="DU59" s="25" t="s">
        <v>68</v>
      </c>
      <c r="DV59" s="52">
        <v>4</v>
      </c>
      <c r="DW59" s="42" t="s">
        <v>2</v>
      </c>
      <c r="DX59" s="43">
        <v>8</v>
      </c>
      <c r="DZ59" s="41" t="s">
        <v>7</v>
      </c>
      <c r="EA59" s="42" t="s">
        <v>2</v>
      </c>
      <c r="EB59" s="25" t="s">
        <v>91</v>
      </c>
      <c r="EC59" s="52">
        <v>8</v>
      </c>
      <c r="ED59" s="42" t="s">
        <v>2</v>
      </c>
      <c r="EE59" s="43">
        <v>4</v>
      </c>
      <c r="EG59" s="41" t="s">
        <v>35</v>
      </c>
      <c r="EH59" s="42" t="s">
        <v>2</v>
      </c>
      <c r="EI59" s="25" t="s">
        <v>7</v>
      </c>
      <c r="EJ59" s="52">
        <v>3</v>
      </c>
      <c r="EK59" s="42" t="s">
        <v>2</v>
      </c>
      <c r="EL59" s="43">
        <v>9</v>
      </c>
      <c r="EU59" s="41" t="s">
        <v>48</v>
      </c>
      <c r="EV59" s="42" t="s">
        <v>2</v>
      </c>
      <c r="EW59" s="25" t="s">
        <v>26</v>
      </c>
      <c r="EX59" s="52">
        <v>7</v>
      </c>
      <c r="EY59" s="42" t="s">
        <v>2</v>
      </c>
      <c r="EZ59" s="43">
        <v>5</v>
      </c>
      <c r="FB59" s="41" t="s">
        <v>91</v>
      </c>
      <c r="FC59" s="42" t="s">
        <v>2</v>
      </c>
      <c r="FD59" s="25" t="s">
        <v>26</v>
      </c>
      <c r="FE59" s="52">
        <v>4</v>
      </c>
      <c r="FF59" s="42" t="s">
        <v>2</v>
      </c>
      <c r="FG59" s="43">
        <v>8</v>
      </c>
      <c r="FI59" s="41" t="s">
        <v>92</v>
      </c>
      <c r="FJ59" s="42" t="s">
        <v>2</v>
      </c>
      <c r="FK59" s="25" t="s">
        <v>91</v>
      </c>
      <c r="FL59" s="52">
        <v>11</v>
      </c>
      <c r="FM59" s="42" t="s">
        <v>2</v>
      </c>
      <c r="FN59" s="43">
        <v>1</v>
      </c>
      <c r="FP59" s="41" t="s">
        <v>90</v>
      </c>
      <c r="FQ59" s="42" t="s">
        <v>2</v>
      </c>
      <c r="FR59" s="25" t="s">
        <v>68</v>
      </c>
      <c r="FS59" s="52">
        <v>6</v>
      </c>
      <c r="FT59" s="42" t="s">
        <v>2</v>
      </c>
      <c r="FU59" s="43">
        <v>6</v>
      </c>
    </row>
    <row r="60" spans="2:184" ht="13.2" x14ac:dyDescent="0.25">
      <c r="B60" s="275"/>
      <c r="D60" s="41" t="s">
        <v>48</v>
      </c>
      <c r="E60" s="42" t="s">
        <v>2</v>
      </c>
      <c r="F60" s="25" t="s">
        <v>92</v>
      </c>
      <c r="G60" s="52">
        <v>4</v>
      </c>
      <c r="H60" s="42" t="s">
        <v>2</v>
      </c>
      <c r="I60" s="43">
        <v>8</v>
      </c>
      <c r="K60" s="41" t="s">
        <v>92</v>
      </c>
      <c r="L60" s="42" t="s">
        <v>2</v>
      </c>
      <c r="M60" s="25" t="s">
        <v>10</v>
      </c>
      <c r="N60" s="52">
        <v>9</v>
      </c>
      <c r="O60" s="42" t="s">
        <v>2</v>
      </c>
      <c r="P60" s="43">
        <v>3</v>
      </c>
      <c r="R60" s="41" t="s">
        <v>27</v>
      </c>
      <c r="S60" s="42" t="s">
        <v>2</v>
      </c>
      <c r="T60" s="25" t="s">
        <v>91</v>
      </c>
      <c r="U60" s="52">
        <v>10</v>
      </c>
      <c r="V60" s="42" t="s">
        <v>2</v>
      </c>
      <c r="W60" s="43">
        <v>2</v>
      </c>
      <c r="Y60" s="41" t="s">
        <v>48</v>
      </c>
      <c r="Z60" s="42" t="s">
        <v>2</v>
      </c>
      <c r="AA60" s="25" t="s">
        <v>49</v>
      </c>
      <c r="AB60" s="52">
        <v>11</v>
      </c>
      <c r="AC60" s="42" t="s">
        <v>2</v>
      </c>
      <c r="AD60" s="43">
        <v>1</v>
      </c>
      <c r="AF60" s="41" t="s">
        <v>49</v>
      </c>
      <c r="AG60" s="42" t="s">
        <v>2</v>
      </c>
      <c r="AH60" s="25" t="s">
        <v>10</v>
      </c>
      <c r="AI60" s="52">
        <v>4</v>
      </c>
      <c r="AJ60" s="42" t="s">
        <v>2</v>
      </c>
      <c r="AK60" s="43">
        <v>8</v>
      </c>
      <c r="AM60" s="41" t="s">
        <v>26</v>
      </c>
      <c r="AN60" s="42" t="s">
        <v>2</v>
      </c>
      <c r="AO60" s="25" t="s">
        <v>49</v>
      </c>
      <c r="AP60" s="52">
        <v>6</v>
      </c>
      <c r="AQ60" s="42" t="s">
        <v>2</v>
      </c>
      <c r="AR60" s="43">
        <v>6</v>
      </c>
      <c r="AT60" s="41" t="s">
        <v>10</v>
      </c>
      <c r="AU60" s="42" t="s">
        <v>2</v>
      </c>
      <c r="AV60" s="25" t="s">
        <v>91</v>
      </c>
      <c r="AW60" s="52">
        <v>10</v>
      </c>
      <c r="AX60" s="42" t="s">
        <v>2</v>
      </c>
      <c r="AY60" s="43">
        <v>2</v>
      </c>
      <c r="BH60" s="75" t="s">
        <v>47</v>
      </c>
      <c r="BI60" s="42" t="s">
        <v>2</v>
      </c>
      <c r="BJ60" s="76" t="s">
        <v>10</v>
      </c>
      <c r="BK60" s="52">
        <v>1</v>
      </c>
      <c r="BL60" s="42" t="s">
        <v>2</v>
      </c>
      <c r="BM60" s="77">
        <v>11</v>
      </c>
      <c r="BO60" s="41" t="s">
        <v>35</v>
      </c>
      <c r="BP60" s="42" t="s">
        <v>2</v>
      </c>
      <c r="BQ60" s="25" t="s">
        <v>47</v>
      </c>
      <c r="BR60" s="52">
        <v>7</v>
      </c>
      <c r="BS60" s="42" t="s">
        <v>2</v>
      </c>
      <c r="BT60" s="43">
        <v>5</v>
      </c>
      <c r="BV60" s="41" t="s">
        <v>48</v>
      </c>
      <c r="BW60" s="42" t="s">
        <v>2</v>
      </c>
      <c r="BX60" s="25" t="s">
        <v>68</v>
      </c>
      <c r="BY60" s="52">
        <v>10</v>
      </c>
      <c r="BZ60" s="42" t="s">
        <v>2</v>
      </c>
      <c r="CA60" s="43">
        <v>2</v>
      </c>
      <c r="CC60" s="41" t="s">
        <v>92</v>
      </c>
      <c r="CD60" s="42" t="s">
        <v>2</v>
      </c>
      <c r="CE60" s="25" t="s">
        <v>27</v>
      </c>
      <c r="CF60" s="52">
        <v>6</v>
      </c>
      <c r="CG60" s="42" t="s">
        <v>2</v>
      </c>
      <c r="CH60" s="43">
        <v>6</v>
      </c>
      <c r="CQ60" s="41" t="s">
        <v>92</v>
      </c>
      <c r="CR60" s="42" t="s">
        <v>2</v>
      </c>
      <c r="CS60" s="25" t="s">
        <v>48</v>
      </c>
      <c r="CT60" s="52">
        <v>7</v>
      </c>
      <c r="CU60" s="42"/>
      <c r="CV60" s="43">
        <v>5</v>
      </c>
      <c r="CX60" s="41" t="s">
        <v>10</v>
      </c>
      <c r="CY60" s="42" t="s">
        <v>2</v>
      </c>
      <c r="CZ60" s="25" t="s">
        <v>92</v>
      </c>
      <c r="DA60" s="52">
        <v>6</v>
      </c>
      <c r="DB60" s="42" t="s">
        <v>2</v>
      </c>
      <c r="DC60" s="43">
        <v>6</v>
      </c>
      <c r="DE60" s="41" t="s">
        <v>91</v>
      </c>
      <c r="DF60" s="42" t="s">
        <v>2</v>
      </c>
      <c r="DG60" s="25" t="s">
        <v>27</v>
      </c>
      <c r="DH60" s="52">
        <v>2</v>
      </c>
      <c r="DI60" s="42" t="s">
        <v>2</v>
      </c>
      <c r="DJ60" s="43">
        <v>10</v>
      </c>
      <c r="DL60" s="41" t="s">
        <v>49</v>
      </c>
      <c r="DM60" s="42" t="s">
        <v>2</v>
      </c>
      <c r="DN60" s="25" t="s">
        <v>48</v>
      </c>
      <c r="DO60" s="52">
        <v>5</v>
      </c>
      <c r="DP60" s="42" t="s">
        <v>2</v>
      </c>
      <c r="DQ60" s="43">
        <v>7</v>
      </c>
      <c r="DS60" s="41" t="s">
        <v>10</v>
      </c>
      <c r="DT60" s="42" t="s">
        <v>2</v>
      </c>
      <c r="DU60" s="25" t="s">
        <v>49</v>
      </c>
      <c r="DV60" s="52">
        <v>4</v>
      </c>
      <c r="DW60" s="42" t="s">
        <v>2</v>
      </c>
      <c r="DX60" s="43">
        <v>8</v>
      </c>
      <c r="DZ60" s="41" t="s">
        <v>49</v>
      </c>
      <c r="EA60" s="42" t="s">
        <v>2</v>
      </c>
      <c r="EB60" s="25" t="s">
        <v>26</v>
      </c>
      <c r="EC60" s="52">
        <v>6</v>
      </c>
      <c r="ED60" s="42" t="s">
        <v>2</v>
      </c>
      <c r="EE60" s="43">
        <v>6</v>
      </c>
      <c r="EG60" s="41" t="s">
        <v>91</v>
      </c>
      <c r="EH60" s="42" t="s">
        <v>2</v>
      </c>
      <c r="EI60" s="25" t="s">
        <v>10</v>
      </c>
      <c r="EJ60" s="52">
        <v>3</v>
      </c>
      <c r="EK60" s="42" t="s">
        <v>2</v>
      </c>
      <c r="EL60" s="43">
        <v>9</v>
      </c>
      <c r="EU60" s="41" t="s">
        <v>10</v>
      </c>
      <c r="EV60" s="42" t="s">
        <v>2</v>
      </c>
      <c r="EW60" s="25" t="s">
        <v>47</v>
      </c>
      <c r="EX60" s="52">
        <v>10</v>
      </c>
      <c r="EY60" s="42" t="s">
        <v>2</v>
      </c>
      <c r="EZ60" s="43">
        <v>2</v>
      </c>
      <c r="FB60" s="41" t="s">
        <v>47</v>
      </c>
      <c r="FC60" s="42" t="s">
        <v>2</v>
      </c>
      <c r="FD60" s="25" t="s">
        <v>35</v>
      </c>
      <c r="FE60" s="52">
        <v>5</v>
      </c>
      <c r="FF60" s="42" t="s">
        <v>2</v>
      </c>
      <c r="FG60" s="43">
        <v>7</v>
      </c>
      <c r="FI60" s="41" t="s">
        <v>68</v>
      </c>
      <c r="FJ60" s="42" t="s">
        <v>2</v>
      </c>
      <c r="FK60" s="25" t="s">
        <v>48</v>
      </c>
      <c r="FL60" s="52">
        <v>6</v>
      </c>
      <c r="FM60" s="42" t="s">
        <v>2</v>
      </c>
      <c r="FN60" s="43">
        <v>6</v>
      </c>
      <c r="FP60" s="41" t="s">
        <v>27</v>
      </c>
      <c r="FQ60" s="42" t="s">
        <v>2</v>
      </c>
      <c r="FR60" s="25" t="s">
        <v>92</v>
      </c>
      <c r="FS60" s="52">
        <v>5</v>
      </c>
      <c r="FT60" s="42" t="s">
        <v>2</v>
      </c>
      <c r="FU60" s="43">
        <v>7</v>
      </c>
    </row>
    <row r="61" spans="2:184" ht="13.8" thickBot="1" x14ac:dyDescent="0.3">
      <c r="B61" s="275"/>
      <c r="D61" s="44" t="s">
        <v>47</v>
      </c>
      <c r="E61" s="45" t="s">
        <v>2</v>
      </c>
      <c r="F61" s="46" t="s">
        <v>68</v>
      </c>
      <c r="G61" s="53">
        <v>3</v>
      </c>
      <c r="H61" s="45" t="s">
        <v>2</v>
      </c>
      <c r="I61" s="47">
        <v>9</v>
      </c>
      <c r="K61" s="44" t="s">
        <v>47</v>
      </c>
      <c r="L61" s="45" t="s">
        <v>2</v>
      </c>
      <c r="M61" s="46" t="s">
        <v>48</v>
      </c>
      <c r="N61" s="53">
        <v>3</v>
      </c>
      <c r="O61" s="45" t="s">
        <v>2</v>
      </c>
      <c r="P61" s="47">
        <v>9</v>
      </c>
      <c r="R61" s="44" t="s">
        <v>7</v>
      </c>
      <c r="S61" s="45" t="s">
        <v>2</v>
      </c>
      <c r="T61" s="46" t="s">
        <v>10</v>
      </c>
      <c r="U61" s="53">
        <v>7</v>
      </c>
      <c r="V61" s="45" t="s">
        <v>2</v>
      </c>
      <c r="W61" s="47">
        <v>5</v>
      </c>
      <c r="Y61" s="44" t="s">
        <v>47</v>
      </c>
      <c r="Z61" s="45" t="s">
        <v>2</v>
      </c>
      <c r="AA61" s="46" t="s">
        <v>91</v>
      </c>
      <c r="AB61" s="53">
        <v>8</v>
      </c>
      <c r="AC61" s="45" t="s">
        <v>2</v>
      </c>
      <c r="AD61" s="47">
        <v>4</v>
      </c>
      <c r="AF61" s="44" t="s">
        <v>90</v>
      </c>
      <c r="AG61" s="45" t="s">
        <v>2</v>
      </c>
      <c r="AH61" s="46" t="s">
        <v>47</v>
      </c>
      <c r="AI61" s="53">
        <v>10</v>
      </c>
      <c r="AJ61" s="45" t="s">
        <v>2</v>
      </c>
      <c r="AK61" s="47">
        <v>2</v>
      </c>
      <c r="AM61" s="44" t="s">
        <v>10</v>
      </c>
      <c r="AN61" s="45" t="s">
        <v>2</v>
      </c>
      <c r="AO61" s="46" t="s">
        <v>90</v>
      </c>
      <c r="AP61" s="53">
        <v>3</v>
      </c>
      <c r="AQ61" s="45" t="s">
        <v>2</v>
      </c>
      <c r="AR61" s="47">
        <v>9</v>
      </c>
      <c r="AT61" s="44" t="s">
        <v>92</v>
      </c>
      <c r="AU61" s="45" t="s">
        <v>2</v>
      </c>
      <c r="AV61" s="46" t="s">
        <v>26</v>
      </c>
      <c r="AW61" s="53">
        <v>8</v>
      </c>
      <c r="AX61" s="45" t="s">
        <v>2</v>
      </c>
      <c r="AY61" s="47">
        <v>4</v>
      </c>
      <c r="BH61" s="44" t="s">
        <v>91</v>
      </c>
      <c r="BI61" s="45" t="s">
        <v>2</v>
      </c>
      <c r="BJ61" s="46" t="s">
        <v>35</v>
      </c>
      <c r="BK61" s="53">
        <v>6</v>
      </c>
      <c r="BL61" s="45" t="s">
        <v>2</v>
      </c>
      <c r="BM61" s="47">
        <v>6</v>
      </c>
      <c r="BO61" s="44" t="s">
        <v>10</v>
      </c>
      <c r="BP61" s="45" t="s">
        <v>2</v>
      </c>
      <c r="BQ61" s="46" t="s">
        <v>48</v>
      </c>
      <c r="BR61" s="53">
        <v>6</v>
      </c>
      <c r="BS61" s="45" t="s">
        <v>2</v>
      </c>
      <c r="BT61" s="47">
        <v>6</v>
      </c>
      <c r="BV61" s="44" t="s">
        <v>35</v>
      </c>
      <c r="BW61" s="45" t="s">
        <v>2</v>
      </c>
      <c r="BX61" s="46" t="s">
        <v>26</v>
      </c>
      <c r="BY61" s="53">
        <v>5</v>
      </c>
      <c r="BZ61" s="45" t="s">
        <v>2</v>
      </c>
      <c r="CA61" s="47">
        <v>7</v>
      </c>
      <c r="CC61" s="225" t="s">
        <v>26</v>
      </c>
      <c r="CD61" s="45" t="s">
        <v>2</v>
      </c>
      <c r="CE61" s="226" t="s">
        <v>47</v>
      </c>
      <c r="CF61" s="53">
        <v>11</v>
      </c>
      <c r="CG61" s="45" t="s">
        <v>2</v>
      </c>
      <c r="CH61" s="47">
        <v>1</v>
      </c>
      <c r="CQ61" s="225" t="s">
        <v>68</v>
      </c>
      <c r="CR61" s="45" t="s">
        <v>2</v>
      </c>
      <c r="CS61" s="226" t="s">
        <v>47</v>
      </c>
      <c r="CT61" s="53">
        <v>8</v>
      </c>
      <c r="CU61" s="45"/>
      <c r="CV61" s="47">
        <v>4</v>
      </c>
      <c r="CX61" s="44" t="s">
        <v>48</v>
      </c>
      <c r="CY61" s="45" t="s">
        <v>2</v>
      </c>
      <c r="CZ61" s="46" t="s">
        <v>47</v>
      </c>
      <c r="DA61" s="53">
        <v>9</v>
      </c>
      <c r="DB61" s="45" t="s">
        <v>2</v>
      </c>
      <c r="DC61" s="47">
        <v>3</v>
      </c>
      <c r="DE61" s="44" t="s">
        <v>10</v>
      </c>
      <c r="DF61" s="45" t="s">
        <v>2</v>
      </c>
      <c r="DG61" s="46" t="s">
        <v>7</v>
      </c>
      <c r="DH61" s="53">
        <v>8</v>
      </c>
      <c r="DI61" s="45" t="s">
        <v>2</v>
      </c>
      <c r="DJ61" s="47">
        <v>4</v>
      </c>
      <c r="DL61" s="44" t="s">
        <v>91</v>
      </c>
      <c r="DM61" s="45" t="s">
        <v>2</v>
      </c>
      <c r="DN61" s="46" t="s">
        <v>47</v>
      </c>
      <c r="DO61" s="53">
        <v>7</v>
      </c>
      <c r="DP61" s="45" t="s">
        <v>2</v>
      </c>
      <c r="DQ61" s="47">
        <v>5</v>
      </c>
      <c r="DS61" s="44" t="s">
        <v>47</v>
      </c>
      <c r="DT61" s="45" t="s">
        <v>2</v>
      </c>
      <c r="DU61" s="46" t="s">
        <v>90</v>
      </c>
      <c r="DV61" s="53">
        <v>1</v>
      </c>
      <c r="DW61" s="45" t="s">
        <v>2</v>
      </c>
      <c r="DX61" s="47">
        <v>11</v>
      </c>
      <c r="DZ61" s="44" t="s">
        <v>90</v>
      </c>
      <c r="EA61" s="45" t="s">
        <v>2</v>
      </c>
      <c r="EB61" s="46" t="s">
        <v>10</v>
      </c>
      <c r="EC61" s="53">
        <v>9</v>
      </c>
      <c r="ED61" s="45" t="s">
        <v>2</v>
      </c>
      <c r="EE61" s="47">
        <v>3</v>
      </c>
      <c r="EG61" s="44" t="s">
        <v>26</v>
      </c>
      <c r="EH61" s="45" t="s">
        <v>2</v>
      </c>
      <c r="EI61" s="46" t="s">
        <v>92</v>
      </c>
      <c r="EJ61" s="53">
        <v>4</v>
      </c>
      <c r="EK61" s="45" t="s">
        <v>2</v>
      </c>
      <c r="EL61" s="47">
        <v>8</v>
      </c>
      <c r="EU61" s="44" t="s">
        <v>35</v>
      </c>
      <c r="EV61" s="45" t="s">
        <v>2</v>
      </c>
      <c r="EW61" s="46" t="s">
        <v>91</v>
      </c>
      <c r="EX61" s="53">
        <v>3</v>
      </c>
      <c r="EY61" s="45" t="s">
        <v>2</v>
      </c>
      <c r="EZ61" s="47">
        <v>9</v>
      </c>
      <c r="FB61" s="44" t="s">
        <v>48</v>
      </c>
      <c r="FC61" s="45" t="s">
        <v>2</v>
      </c>
      <c r="FD61" s="46" t="s">
        <v>10</v>
      </c>
      <c r="FE61" s="53">
        <v>5</v>
      </c>
      <c r="FF61" s="45" t="s">
        <v>2</v>
      </c>
      <c r="FG61" s="47">
        <v>7</v>
      </c>
      <c r="FI61" s="44" t="s">
        <v>26</v>
      </c>
      <c r="FJ61" s="45" t="s">
        <v>2</v>
      </c>
      <c r="FK61" s="46" t="s">
        <v>35</v>
      </c>
      <c r="FL61" s="53">
        <v>7</v>
      </c>
      <c r="FM61" s="45" t="s">
        <v>2</v>
      </c>
      <c r="FN61" s="47">
        <v>5</v>
      </c>
      <c r="FP61" s="44" t="s">
        <v>47</v>
      </c>
      <c r="FQ61" s="45" t="s">
        <v>2</v>
      </c>
      <c r="FR61" s="46" t="s">
        <v>26</v>
      </c>
      <c r="FS61" s="53">
        <v>3</v>
      </c>
      <c r="FT61" s="45" t="s">
        <v>2</v>
      </c>
      <c r="FU61" s="47">
        <v>9</v>
      </c>
    </row>
    <row r="62" spans="2:184" x14ac:dyDescent="0.25">
      <c r="D62" s="74"/>
      <c r="K62" s="74"/>
      <c r="N62" s="27"/>
      <c r="AF62" s="74"/>
      <c r="AM62" s="74"/>
      <c r="AT62" s="74"/>
      <c r="BH62" s="74"/>
      <c r="CC62" s="27"/>
      <c r="CD62" s="27"/>
      <c r="CE62" s="27"/>
      <c r="CJ62" s="27"/>
      <c r="CQ62" s="78"/>
      <c r="CX62" s="74"/>
      <c r="DE62" s="74"/>
      <c r="DL62" s="74"/>
      <c r="DS62" s="74"/>
      <c r="DZ62" s="74"/>
      <c r="EN62" s="74"/>
      <c r="FB62" s="74"/>
      <c r="FP62" s="74"/>
      <c r="FW62" s="74"/>
    </row>
    <row r="63" spans="2:184" x14ac:dyDescent="0.25">
      <c r="D63" s="59"/>
      <c r="R63" s="78"/>
      <c r="CC63" s="78"/>
    </row>
    <row r="64" spans="2:184" x14ac:dyDescent="0.25">
      <c r="D64" s="59"/>
    </row>
    <row r="65" spans="4:4" x14ac:dyDescent="0.25">
      <c r="D65" s="59"/>
    </row>
    <row r="66" spans="4:4" x14ac:dyDescent="0.25">
      <c r="D66" s="59"/>
    </row>
  </sheetData>
  <mergeCells count="30">
    <mergeCell ref="B55:B61"/>
    <mergeCell ref="Y2:AD2"/>
    <mergeCell ref="AF2:AK2"/>
    <mergeCell ref="AM2:AR2"/>
    <mergeCell ref="AT2:AY2"/>
    <mergeCell ref="D2:I2"/>
    <mergeCell ref="B4:B11"/>
    <mergeCell ref="R2:W2"/>
    <mergeCell ref="B22:B29"/>
    <mergeCell ref="B39:B45"/>
    <mergeCell ref="BA2:BF2"/>
    <mergeCell ref="BH2:BM2"/>
    <mergeCell ref="K2:P2"/>
    <mergeCell ref="BO2:BT2"/>
    <mergeCell ref="BV2:CA2"/>
    <mergeCell ref="CC2:CH2"/>
    <mergeCell ref="CJ2:CO2"/>
    <mergeCell ref="CQ2:CV2"/>
    <mergeCell ref="CX2:DC2"/>
    <mergeCell ref="DE2:DJ2"/>
    <mergeCell ref="DL2:DQ2"/>
    <mergeCell ref="DS2:DX2"/>
    <mergeCell ref="DZ2:EE2"/>
    <mergeCell ref="EG2:EL2"/>
    <mergeCell ref="EN2:ES2"/>
    <mergeCell ref="EU2:EZ2"/>
    <mergeCell ref="FB2:FG2"/>
    <mergeCell ref="FI2:FN2"/>
    <mergeCell ref="FP2:FU2"/>
    <mergeCell ref="FW2:GB2"/>
  </mergeCells>
  <conditionalFormatting sqref="D5:H5 J5:O5 D29:O39 D23:H28 J23:O28 I24:I28 D40:H40 J40:O40 D56:H61 J56:O61 I57:I61 D6:P22 P24:P39 D41:P55 P57:P61 X5:AC61 W24:W39 W57:W61 W6:W22 W41:W55 AD24:AD39 AD57:AD61 AD6:AD22 AD41:AD55 AL5:AQ61 AK24:AK39 AK57:AK61 AK6:AK22 AK41:AK55 AS5:AX61 AR24:AR39 AR57:AR61 AR6:AR22 AR41:AR55 AY24:AY39 AY57:AY61 AY6:AY22 AY41:AY55 Q5:V61 AE5:AJ61 AZ5:BE29 BF24:BF29 BF6:BF22 AZ30:BL61 BG5:BL29 BM24:BM39 BM57:BM61 BM6:BM22 BM41:BM55 BT6:BT22 CA24:CA39 CA57:CA61 CA6:CA22 CA41:CA55 CH24:CH39 CH57:CH61 CH6:CH22 CH41:CH55 BT24:BT39 BT57:BT61 BT41:BT55 BN5:BS61 BU5:BZ61 CB5:CG61 CI5:CP54 CI55:CI61 CP55:CP61 FV55:FV61 CQ5:CU61 CW5:DB61 EM5:ER29 ET5:EY29 EM30:EY61 FH5:FM61 FO5:FT61 FV42:GB54 DD5:DI61 DY5:ED61 EF5:EK61 FA5:FF61 DR5:DW61 DK5:DP61 CV24:CV39 CV57:CV61 CV6:CV22 CV41:CV55 DC24:DC39 DC57:DC61 DC6:DC22 DC41:DC55 DJ24:DJ39 DJ57:DJ61 DJ6:DJ22 DJ41:DJ55 DQ24:DQ39 DQ57:DQ61 DQ6:DQ22 DQ41:DQ55 DX24:DX39 DX57:DX61 DX6:DX22 DX41:DX55 EE24:EE39 EE57:EE61 EE6:EE22 EE41:EE55 EL24:EL39 EL57:EL61 EL6:EL22 EL41:EL55 EZ24:EZ39 EZ57:EZ61 EZ6:EZ22 EZ41:EZ55 FG24:FG39 FG57:FG61 FG6:FG22 FG41:FG55 FN24:FN39 FN57:FN61 FN6:FN22 FU24:FU39 FU57:FU61 FU6:FU22 ES24:ES29 ES6:ES22 FV5:GA41 GB24:GB39 GB6:GB22 GB41 FN41:FN55 FU41:FU55">
    <cfRule type="expression" dxfId="5" priority="4" stopIfTrue="1">
      <formula>OR(AND($D$1=LEFT(D5,LEN($D$1)),OR(RIGHT(D5,1)="1",RIGHT(D5,1)="4",RIGHT(D5,1)=RIGHT($D$1,1))),AND(ISNUMBER(D5),$D$1=LEFT(A5,LEN($D$1)),OR(RIGHT(A5,1)="1",RIGHT(A5,1)="4",RIGHT(A5,1)=RIGHT($D$1,1))))</formula>
    </cfRule>
    <cfRule type="expression" dxfId="4" priority="6" stopIfTrue="1">
      <formula>OR(AND($D$1=LEFT(D5,LEN($D$1)),OR(RIGHT(D5,1)="2",RIGHT(D5,1)="5")),AND(ISNUMBER(D5),$D$1=LEFT(A5,LEN($D$1)),OR(RIGHT(A5,1)="2",RIGHT(A5,1)="5")))</formula>
    </cfRule>
    <cfRule type="expression" dxfId="3" priority="8" stopIfTrue="1">
      <formula>OR(AND($D$1=LEFT(D5,LEN($D$1)),OR(RIGHT(D5,1)="3",RIGHT(D5,1)="6")),AND(ISNUMBER(D5),$D$1=LEFT(A5,LEN($D$1)),OR(RIGHT(A5,1)="3",RIGHT(A5,1)="6")))</formula>
    </cfRule>
  </conditionalFormatting>
  <conditionalFormatting sqref="I5 I23 I40 I56 P5 P23 P40 P56 W5 W23 W40 W56 AD5 AD23 AD40 AD56 AK5 AK23 AK40 AK56 AR5 AR23 AR40 AR56 AY5 AY23 AY40 AY56 BF5 BF23 BM5 BM23 BM40 BM56 BT5 BT23 CA5 CA23 CA40 CA56 CH5 CH23 CH40 CH56 BT40 BT56 CV5 CV23 CV40 CV56 DC5 DC23 DC40 DC56 DJ5 DJ23 DJ40 DJ56 DQ5 DQ23 DQ40 DQ56 DX5 DX23 DX40 DX56 EE5 EE23 EE40 EE56 EL5 EL23 EL40 EL56 EZ5 EZ23 EZ40 EZ56 FG5 FG23 FG40 FG56 FN5 FN23 FN40 FN56 FU5 FU23 FU40 FU56 ES5 ES23 GB5 GB23 GB40">
    <cfRule type="expression" dxfId="2" priority="1" stopIfTrue="1">
      <formula>OR(AND($D$1=LEFT(I5,LEN($D$1)),OR(RIGHT(I5,1)="1",RIGHT(I5,1)="4",RIGHT(I5,1)=RIGHT($D$1,1))),AND(ISNUMBER(I5),$D$1=LEFT(F5,LEN($D$1)),OR(RIGHT(F5,1)="1",RIGHT(F5,1)="4",RIGHT(F5,1)=RIGHT($D$1,1))))</formula>
    </cfRule>
    <cfRule type="expression" dxfId="1" priority="2" stopIfTrue="1">
      <formula>OR(AND($D$1=LEFT(I5,LEN($D$1)),OR(RIGHT(I5,1)="2",RIGHT(I5,1)="5")),AND(ISNUMBER(I5),$D$1=LEFT(F5,LEN($D$1)),OR(RIGHT(F5,1)="2",RIGHT(F5,1)="5")))</formula>
    </cfRule>
    <cfRule type="expression" dxfId="0" priority="3" stopIfTrue="1">
      <formula>OR(AND($D$1=LEFT(I5,LEN($D$1)),OR(RIGHT(I5,1)="3",RIGHT(I5,1)="6")),AND(ISNUMBER(I5),$D$1=LEFT(F5,LEN($D$1)),OR(RIGHT(F5,1)="3",RIGHT(F5,1)="6")))</formula>
    </cfRule>
  </conditionalFormatting>
  <dataValidations count="1">
    <dataValidation type="list" allowBlank="1" showInputMessage="1" showErrorMessage="1" sqref="D1">
      <formula1>Ploegen</formula1>
    </dataValidation>
  </dataValidations>
  <pageMargins left="0.23622047244094491" right="0.23622047244094491"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48"/>
  <sheetViews>
    <sheetView workbookViewId="0"/>
  </sheetViews>
  <sheetFormatPr defaultColWidth="9.109375" defaultRowHeight="13.2" x14ac:dyDescent="0.25"/>
  <cols>
    <col min="1" max="1" width="19.6640625" style="21" bestFit="1" customWidth="1"/>
    <col min="2" max="2" width="3" style="21" bestFit="1" customWidth="1"/>
    <col min="3" max="8" width="4.33203125" style="21" customWidth="1"/>
    <col min="9" max="9" width="19.6640625" style="21" bestFit="1" customWidth="1"/>
    <col min="10" max="15" width="4.33203125" style="21" customWidth="1"/>
    <col min="16" max="16" width="19.6640625" style="21" bestFit="1" customWidth="1"/>
    <col min="17" max="28" width="4.33203125" style="21" customWidth="1"/>
    <col min="29" max="35" width="5.33203125" style="21" customWidth="1"/>
    <col min="36" max="16384" width="9.109375" style="21"/>
  </cols>
  <sheetData>
    <row r="1" spans="1:16" s="23" customFormat="1" x14ac:dyDescent="0.25">
      <c r="A1" s="60" t="s">
        <v>72</v>
      </c>
      <c r="B1" s="61">
        <v>1</v>
      </c>
      <c r="C1" s="61">
        <v>2</v>
      </c>
      <c r="D1" s="61">
        <v>3</v>
      </c>
      <c r="E1" s="61">
        <v>4</v>
      </c>
      <c r="F1" s="61">
        <v>5</v>
      </c>
      <c r="G1" s="61">
        <v>6</v>
      </c>
      <c r="H1" s="62"/>
      <c r="I1" s="60" t="s">
        <v>73</v>
      </c>
      <c r="J1" s="63" t="s">
        <v>51</v>
      </c>
      <c r="K1" s="63" t="s">
        <v>52</v>
      </c>
      <c r="L1" s="63" t="s">
        <v>53</v>
      </c>
      <c r="M1" s="63" t="s">
        <v>54</v>
      </c>
    </row>
    <row r="2" spans="1:16" s="23" customFormat="1" x14ac:dyDescent="0.25">
      <c r="A2" s="27" t="s">
        <v>30</v>
      </c>
      <c r="B2" s="65">
        <f>COUNTIF(Overview!$4:$61,$A2)+COUNTIF(Overview!$4:$61,$A2&amp;" "&amp;B$1)</f>
        <v>26</v>
      </c>
      <c r="C2" s="66">
        <f>COUNTIF(Overview!$4:$61,$A2&amp;" "&amp;C$1)</f>
        <v>0</v>
      </c>
      <c r="D2" s="66">
        <f>COUNTIF(Overview!$4:$61,$A2&amp;" "&amp;D$1)</f>
        <v>0</v>
      </c>
      <c r="E2" s="66">
        <f>COUNTIF(Overview!$4:$61,$A2&amp;" "&amp;E$1)</f>
        <v>0</v>
      </c>
      <c r="F2" s="66">
        <f>COUNTIF(Overview!$4:$61,$A2&amp;" "&amp;F$1)</f>
        <v>0</v>
      </c>
      <c r="G2" s="66">
        <f>COUNTIF(Overview!$4:$61,$A2&amp;" "&amp;G$1)</f>
        <v>0</v>
      </c>
      <c r="H2" s="67"/>
      <c r="I2" s="27" t="s">
        <v>30</v>
      </c>
      <c r="J2" s="68">
        <f>COUNTIF(Overview!$K$5:$M$11,$A2&amp;"*")*26</f>
        <v>0</v>
      </c>
      <c r="K2" s="68">
        <f>COUNTIF(Overview!$K$23:$M$29,$A2&amp;"*")*26</f>
        <v>26</v>
      </c>
      <c r="L2" s="68">
        <f>COUNTIF(Overview!$K$40:$M$45,$A2&amp;"*")*22</f>
        <v>0</v>
      </c>
      <c r="M2" s="68">
        <f>COUNTIF(Overview!$K$56:$M$61,$A2&amp;"*")*22</f>
        <v>0</v>
      </c>
      <c r="P2" s="27" t="s">
        <v>30</v>
      </c>
    </row>
    <row r="3" spans="1:16" s="23" customFormat="1" x14ac:dyDescent="0.25">
      <c r="A3" s="27" t="s">
        <v>62</v>
      </c>
      <c r="B3" s="65">
        <f>COUNTIF(Overview!$4:$61,$A3)+COUNTIF(Overview!$4:$61,$A3&amp;" "&amp;B$1)</f>
        <v>26</v>
      </c>
      <c r="C3" s="66">
        <f>COUNTIF(Overview!$4:$61,$A3&amp;" "&amp;C$1)</f>
        <v>22</v>
      </c>
      <c r="D3" s="66">
        <f>COUNTIF(Overview!$4:$61,$A3&amp;" "&amp;D$1)</f>
        <v>0</v>
      </c>
      <c r="E3" s="66">
        <f>COUNTIF(Overview!$4:$61,$A3&amp;" "&amp;E$1)</f>
        <v>0</v>
      </c>
      <c r="F3" s="66">
        <f>COUNTIF(Overview!$4:$61,$A3&amp;" "&amp;F$1)</f>
        <v>0</v>
      </c>
      <c r="G3" s="66">
        <f>COUNTIF(Overview!$4:$61,$A3&amp;" "&amp;G$1)</f>
        <v>0</v>
      </c>
      <c r="H3" s="62"/>
      <c r="I3" s="27" t="s">
        <v>62</v>
      </c>
      <c r="J3" s="68">
        <f>COUNTIF(Overview!$K$5:$M$11,$A3&amp;"*")*26</f>
        <v>0</v>
      </c>
      <c r="K3" s="68">
        <f>COUNTIF(Overview!$K$23:$M$29,$A3&amp;"*")*26</f>
        <v>26</v>
      </c>
      <c r="L3" s="68">
        <f>COUNTIF(Overview!$K$40:$M$45,$A3&amp;"*")*22</f>
        <v>0</v>
      </c>
      <c r="M3" s="68">
        <f>COUNTIF(Overview!$K$56:$M$61,$A3&amp;"*")*22</f>
        <v>22</v>
      </c>
      <c r="P3" s="27" t="s">
        <v>62</v>
      </c>
    </row>
    <row r="4" spans="1:16" s="23" customFormat="1" x14ac:dyDescent="0.25">
      <c r="A4" s="27" t="s">
        <v>60</v>
      </c>
      <c r="B4" s="65">
        <f>COUNTIF(Overview!$4:$61,$A4)+COUNTIF(Overview!$4:$61,$A4&amp;" "&amp;B$1)</f>
        <v>26</v>
      </c>
      <c r="C4" s="66">
        <f>COUNTIF(Overview!$4:$61,$A4&amp;" "&amp;C$1)</f>
        <v>26</v>
      </c>
      <c r="D4" s="66">
        <f>COUNTIF(Overview!$4:$61,$A4&amp;" "&amp;D$1)</f>
        <v>26</v>
      </c>
      <c r="E4" s="66">
        <f>COUNTIF(Overview!$4:$61,$A4&amp;" "&amp;E$1)</f>
        <v>22</v>
      </c>
      <c r="F4" s="66">
        <f>COUNTIF(Overview!$4:$61,$A4&amp;" "&amp;F$1)</f>
        <v>0</v>
      </c>
      <c r="G4" s="66">
        <f>COUNTIF(Overview!$4:$61,$A4&amp;" "&amp;G$1)</f>
        <v>0</v>
      </c>
      <c r="H4" s="62"/>
      <c r="I4" s="27" t="s">
        <v>60</v>
      </c>
      <c r="J4" s="68">
        <f>COUNTIF(Overview!$K$5:$M$11,$A4&amp;"*")*26</f>
        <v>52</v>
      </c>
      <c r="K4" s="68">
        <f>COUNTIF(Overview!$K$23:$M$29,$A4&amp;"*")*26</f>
        <v>26</v>
      </c>
      <c r="L4" s="68">
        <f>COUNTIF(Overview!$K$40:$M$45,$A4&amp;"*")*22</f>
        <v>0</v>
      </c>
      <c r="M4" s="68">
        <f>COUNTIF(Overview!$K$56:$M$61,$A4&amp;"*")*22</f>
        <v>22</v>
      </c>
      <c r="P4" s="27" t="s">
        <v>60</v>
      </c>
    </row>
    <row r="5" spans="1:16" s="23" customFormat="1" x14ac:dyDescent="0.25">
      <c r="A5" s="22" t="s">
        <v>63</v>
      </c>
      <c r="B5" s="65">
        <f>COUNTIF(Overview!$4:$61,$A5)+COUNTIF(Overview!$4:$61,$A5&amp;" "&amp;B$1)</f>
        <v>22</v>
      </c>
      <c r="C5" s="66">
        <f>COUNTIF(Overview!$4:$61,$A5&amp;" "&amp;C$1)</f>
        <v>0</v>
      </c>
      <c r="D5" s="66">
        <f>COUNTIF(Overview!$4:$61,$A5&amp;" "&amp;D$1)</f>
        <v>0</v>
      </c>
      <c r="E5" s="66">
        <f>COUNTIF(Overview!$4:$61,$A5&amp;" "&amp;E$1)</f>
        <v>0</v>
      </c>
      <c r="F5" s="66">
        <f>COUNTIF(Overview!$4:$61,$A5&amp;" "&amp;F$1)</f>
        <v>0</v>
      </c>
      <c r="G5" s="66">
        <f>COUNTIF(Overview!$4:$61,$A5&amp;" "&amp;G$1)</f>
        <v>0</v>
      </c>
      <c r="H5" s="62"/>
      <c r="I5" s="22" t="s">
        <v>63</v>
      </c>
      <c r="J5" s="68">
        <f>COUNTIF(Overview!$K$5:$M$11,$A5&amp;"*")*26</f>
        <v>0</v>
      </c>
      <c r="K5" s="68">
        <f>COUNTIF(Overview!$K$23:$M$29,$A5&amp;"*")*26</f>
        <v>0</v>
      </c>
      <c r="L5" s="68">
        <f>COUNTIF(Overview!$K$40:$M$45,$A5&amp;"*")*22</f>
        <v>22</v>
      </c>
      <c r="M5" s="68">
        <f>COUNTIF(Overview!$K$56:$M$61,$A5&amp;"*")*22</f>
        <v>0</v>
      </c>
      <c r="P5" s="22" t="s">
        <v>63</v>
      </c>
    </row>
    <row r="6" spans="1:16" s="23" customFormat="1" x14ac:dyDescent="0.25">
      <c r="A6" s="27" t="s">
        <v>42</v>
      </c>
      <c r="B6" s="65">
        <f>COUNTIF(Overview!$4:$61,$A6)+COUNTIF(Overview!$4:$61,$A6&amp;" "&amp;B$1)</f>
        <v>26</v>
      </c>
      <c r="C6" s="66">
        <f>COUNTIF(Overview!$4:$61,$A6&amp;" "&amp;C$1)</f>
        <v>0</v>
      </c>
      <c r="D6" s="66">
        <f>COUNTIF(Overview!$4:$61,$A6&amp;" "&amp;D$1)</f>
        <v>0</v>
      </c>
      <c r="E6" s="66">
        <f>COUNTIF(Overview!$4:$61,$A6&amp;" "&amp;E$1)</f>
        <v>0</v>
      </c>
      <c r="F6" s="66">
        <f>COUNTIF(Overview!$4:$61,$A6&amp;" "&amp;F$1)</f>
        <v>0</v>
      </c>
      <c r="G6" s="66">
        <f>COUNTIF(Overview!$4:$61,$A6&amp;" "&amp;G$1)</f>
        <v>0</v>
      </c>
      <c r="H6" s="62"/>
      <c r="I6" s="27" t="s">
        <v>42</v>
      </c>
      <c r="J6" s="68">
        <f>COUNTIF(Overview!$K$5:$M$11,$A6&amp;"*")*26</f>
        <v>0</v>
      </c>
      <c r="K6" s="68">
        <f>COUNTIF(Overview!$K$23:$M$29,$A6&amp;"*")*26</f>
        <v>26</v>
      </c>
      <c r="L6" s="68">
        <f>COUNTIF(Overview!$K$40:$M$45,$A6&amp;"*")*22</f>
        <v>0</v>
      </c>
      <c r="M6" s="68">
        <f>COUNTIF(Overview!$K$56:$M$61,$A6&amp;"*")*22</f>
        <v>0</v>
      </c>
      <c r="P6" s="27" t="s">
        <v>42</v>
      </c>
    </row>
    <row r="7" spans="1:16" s="23" customFormat="1" x14ac:dyDescent="0.25">
      <c r="A7" s="22" t="s">
        <v>10</v>
      </c>
      <c r="B7" s="65">
        <f>COUNTIF(Overview!$4:$61,$A7)+COUNTIF(Overview!$4:$61,$A7&amp;" "&amp;B$1)</f>
        <v>22</v>
      </c>
      <c r="C7" s="66">
        <f>COUNTIF(Overview!$4:$61,$A7&amp;" "&amp;C$1)</f>
        <v>0</v>
      </c>
      <c r="D7" s="66">
        <f>COUNTIF(Overview!$4:$61,$A7&amp;" "&amp;D$1)</f>
        <v>0</v>
      </c>
      <c r="E7" s="66">
        <f>COUNTIF(Overview!$4:$61,$A7&amp;" "&amp;E$1)</f>
        <v>0</v>
      </c>
      <c r="F7" s="66">
        <f>COUNTIF(Overview!$4:$61,$A7&amp;" "&amp;F$1)</f>
        <v>0</v>
      </c>
      <c r="G7" s="66">
        <f>COUNTIF(Overview!$4:$61,$A7&amp;" "&amp;G$1)</f>
        <v>0</v>
      </c>
      <c r="H7" s="62"/>
      <c r="I7" s="22" t="s">
        <v>10</v>
      </c>
      <c r="J7" s="68">
        <f>COUNTIF(Overview!$K$5:$M$11,$A7&amp;"*")*26</f>
        <v>0</v>
      </c>
      <c r="K7" s="68">
        <f>COUNTIF(Overview!$K$23:$M$29,$A7&amp;"*")*26</f>
        <v>0</v>
      </c>
      <c r="L7" s="68">
        <f>COUNTIF(Overview!$K$40:$M$45,$A7&amp;"*")*22</f>
        <v>0</v>
      </c>
      <c r="M7" s="68">
        <f>COUNTIF(Overview!$K$56:$M$61,$A7&amp;"*")*22</f>
        <v>22</v>
      </c>
      <c r="P7" s="22" t="s">
        <v>10</v>
      </c>
    </row>
    <row r="8" spans="1:16" s="23" customFormat="1" x14ac:dyDescent="0.25">
      <c r="A8" s="27" t="s">
        <v>64</v>
      </c>
      <c r="B8" s="65">
        <f>COUNTIF(Overview!$4:$61,$A8)+COUNTIF(Overview!$4:$61,$A8&amp;" "&amp;B$1)</f>
        <v>26</v>
      </c>
      <c r="C8" s="66">
        <f>COUNTIF(Overview!$4:$61,$A8&amp;" "&amp;C$1)</f>
        <v>22</v>
      </c>
      <c r="D8" s="66">
        <f>COUNTIF(Overview!$4:$61,$A8&amp;" "&amp;D$1)</f>
        <v>0</v>
      </c>
      <c r="E8" s="66">
        <f>COUNTIF(Overview!$4:$61,$A8&amp;" "&amp;E$1)</f>
        <v>0</v>
      </c>
      <c r="F8" s="66">
        <f>COUNTIF(Overview!$4:$61,$A8&amp;" "&amp;F$1)</f>
        <v>0</v>
      </c>
      <c r="G8" s="66">
        <f>COUNTIF(Overview!$4:$61,$A8&amp;" "&amp;G$1)</f>
        <v>0</v>
      </c>
      <c r="H8" s="62"/>
      <c r="I8" s="27" t="s">
        <v>64</v>
      </c>
      <c r="J8" s="68">
        <f>COUNTIF(Overview!$K$5:$M$11,$A8&amp;"*")*26</f>
        <v>0</v>
      </c>
      <c r="K8" s="68">
        <f>COUNTIF(Overview!$K$23:$M$29,$A8&amp;"*")*26</f>
        <v>26</v>
      </c>
      <c r="L8" s="68">
        <f>COUNTIF(Overview!$K$40:$M$45,$A8&amp;"*")*22</f>
        <v>22</v>
      </c>
      <c r="M8" s="68">
        <f>COUNTIF(Overview!$K$56:$M$61,$A8&amp;"*")*22</f>
        <v>0</v>
      </c>
      <c r="P8" s="27" t="s">
        <v>64</v>
      </c>
    </row>
    <row r="9" spans="1:16" s="23" customFormat="1" x14ac:dyDescent="0.25">
      <c r="A9" s="27" t="s">
        <v>65</v>
      </c>
      <c r="B9" s="65">
        <f>COUNTIF(Overview!$4:$61,$A9)+COUNTIF(Overview!$4:$61,$A9&amp;" "&amp;B$1)</f>
        <v>26</v>
      </c>
      <c r="C9" s="66">
        <f>COUNTIF(Overview!$4:$61,$A9&amp;" "&amp;C$1)</f>
        <v>0</v>
      </c>
      <c r="D9" s="66">
        <f>COUNTIF(Overview!$4:$61,$A9&amp;" "&amp;D$1)</f>
        <v>0</v>
      </c>
      <c r="E9" s="66">
        <f>COUNTIF(Overview!$4:$61,$A9&amp;" "&amp;E$1)</f>
        <v>0</v>
      </c>
      <c r="F9" s="66">
        <f>COUNTIF(Overview!$4:$61,$A9&amp;" "&amp;F$1)</f>
        <v>0</v>
      </c>
      <c r="G9" s="66">
        <f>COUNTIF(Overview!$4:$61,$A9&amp;" "&amp;G$1)</f>
        <v>0</v>
      </c>
      <c r="H9" s="62"/>
      <c r="I9" s="27" t="s">
        <v>65</v>
      </c>
      <c r="J9" s="68">
        <f>COUNTIF(Overview!$K$5:$M$11,$A9&amp;"*")*26</f>
        <v>26</v>
      </c>
      <c r="K9" s="68">
        <f>COUNTIF(Overview!$K$23:$M$29,$A9&amp;"*")*26</f>
        <v>0</v>
      </c>
      <c r="L9" s="68">
        <f>COUNTIF(Overview!$K$40:$M$45,$A9&amp;"*")*22</f>
        <v>0</v>
      </c>
      <c r="M9" s="68">
        <f>COUNTIF(Overview!$K$56:$M$61,$A9&amp;"*")*22</f>
        <v>0</v>
      </c>
      <c r="P9" s="27" t="s">
        <v>65</v>
      </c>
    </row>
    <row r="10" spans="1:16" s="23" customFormat="1" x14ac:dyDescent="0.25">
      <c r="A10" s="22" t="s">
        <v>47</v>
      </c>
      <c r="B10" s="65">
        <f>COUNTIF(Overview!$4:$61,$A10)+COUNTIF(Overview!$4:$61,$A10&amp;" "&amp;B$1)</f>
        <v>22</v>
      </c>
      <c r="C10" s="66">
        <f>COUNTIF(Overview!$4:$61,$A10&amp;" "&amp;C$1)</f>
        <v>0</v>
      </c>
      <c r="D10" s="66">
        <f>COUNTIF(Overview!$4:$61,$A10&amp;" "&amp;D$1)</f>
        <v>0</v>
      </c>
      <c r="E10" s="66">
        <f>COUNTIF(Overview!$4:$61,$A10&amp;" "&amp;E$1)</f>
        <v>0</v>
      </c>
      <c r="F10" s="66">
        <f>COUNTIF(Overview!$4:$61,$A10&amp;" "&amp;F$1)</f>
        <v>0</v>
      </c>
      <c r="G10" s="66">
        <f>COUNTIF(Overview!$4:$61,$A10&amp;" "&amp;G$1)</f>
        <v>0</v>
      </c>
      <c r="H10" s="62"/>
      <c r="I10" s="22" t="s">
        <v>47</v>
      </c>
      <c r="J10" s="68">
        <f>COUNTIF(Overview!$K$5:$M$11,$A10&amp;"*")*26</f>
        <v>0</v>
      </c>
      <c r="K10" s="68">
        <f>COUNTIF(Overview!$K$23:$M$29,$A10&amp;"*")*26</f>
        <v>0</v>
      </c>
      <c r="L10" s="68">
        <f>COUNTIF(Overview!$K$40:$M$45,$A10&amp;"*")*22</f>
        <v>0</v>
      </c>
      <c r="M10" s="68">
        <f>COUNTIF(Overview!$K$56:$M$61,$A10&amp;"*")*22</f>
        <v>22</v>
      </c>
      <c r="P10" s="22" t="s">
        <v>47</v>
      </c>
    </row>
    <row r="11" spans="1:16" s="23" customFormat="1" x14ac:dyDescent="0.25">
      <c r="A11" s="22" t="s">
        <v>88</v>
      </c>
      <c r="B11" s="65">
        <f>COUNTIF(Overview!$4:$61,$A11)+COUNTIF(Overview!$4:$61,$A11&amp;" "&amp;B$1)</f>
        <v>22</v>
      </c>
      <c r="C11" s="66">
        <f>COUNTIF(Overview!$4:$61,$A11&amp;" "&amp;C$1)</f>
        <v>0</v>
      </c>
      <c r="D11" s="66">
        <f>COUNTIF(Overview!$4:$61,$A11&amp;" "&amp;D$1)</f>
        <v>0</v>
      </c>
      <c r="E11" s="66">
        <f>COUNTIF(Overview!$4:$61,$A11&amp;" "&amp;E$1)</f>
        <v>0</v>
      </c>
      <c r="F11" s="66">
        <f>COUNTIF(Overview!$4:$61,$A11&amp;" "&amp;F$1)</f>
        <v>0</v>
      </c>
      <c r="G11" s="66">
        <f>COUNTIF(Overview!$4:$61,$A11&amp;" "&amp;G$1)</f>
        <v>0</v>
      </c>
      <c r="H11" s="62"/>
      <c r="I11" s="22" t="s">
        <v>88</v>
      </c>
      <c r="J11" s="68">
        <f>COUNTIF(Overview!$K$5:$M$11,$A11&amp;"*")*26</f>
        <v>0</v>
      </c>
      <c r="K11" s="68">
        <f>COUNTIF(Overview!$K$23:$M$29,$A11&amp;"*")*26</f>
        <v>0</v>
      </c>
      <c r="L11" s="68">
        <f>COUNTIF(Overview!$K$40:$M$45,$A11&amp;"*")*22</f>
        <v>22</v>
      </c>
      <c r="M11" s="68">
        <f>COUNTIF(Overview!$K$56:$M$61,$A11&amp;"*")*22</f>
        <v>0</v>
      </c>
      <c r="P11" s="22" t="s">
        <v>88</v>
      </c>
    </row>
    <row r="12" spans="1:16" s="23" customFormat="1" x14ac:dyDescent="0.25">
      <c r="A12" s="27" t="s">
        <v>66</v>
      </c>
      <c r="B12" s="65">
        <f>COUNTIF(Overview!$4:$61,$A12)+COUNTIF(Overview!$4:$61,$A12&amp;" "&amp;B$1)</f>
        <v>26</v>
      </c>
      <c r="C12" s="66">
        <f>COUNTIF(Overview!$4:$61,$A12&amp;" "&amp;C$1)</f>
        <v>22</v>
      </c>
      <c r="D12" s="66">
        <f>COUNTIF(Overview!$4:$61,$A12&amp;" "&amp;D$1)</f>
        <v>0</v>
      </c>
      <c r="E12" s="66">
        <f>COUNTIF(Overview!$4:$61,$A12&amp;" "&amp;E$1)</f>
        <v>0</v>
      </c>
      <c r="F12" s="66">
        <f>COUNTIF(Overview!$4:$61,$A12&amp;" "&amp;F$1)</f>
        <v>0</v>
      </c>
      <c r="G12" s="66">
        <f>COUNTIF(Overview!$4:$61,$A12&amp;" "&amp;G$1)</f>
        <v>0</v>
      </c>
      <c r="H12" s="62"/>
      <c r="I12" s="27" t="s">
        <v>66</v>
      </c>
      <c r="J12" s="68">
        <f>COUNTIF(Overview!$K$5:$M$11,$A12&amp;"*")*26</f>
        <v>26</v>
      </c>
      <c r="K12" s="68">
        <f>COUNTIF(Overview!$K$23:$M$29,$A12&amp;"*")*26</f>
        <v>0</v>
      </c>
      <c r="L12" s="68">
        <f>COUNTIF(Overview!$K$40:$M$45,$A12&amp;"*")*22</f>
        <v>22</v>
      </c>
      <c r="M12" s="68">
        <f>COUNTIF(Overview!$K$56:$M$61,$A12&amp;"*")*22</f>
        <v>0</v>
      </c>
      <c r="P12" s="27" t="s">
        <v>66</v>
      </c>
    </row>
    <row r="13" spans="1:16" s="23" customFormat="1" x14ac:dyDescent="0.25">
      <c r="A13" s="27" t="s">
        <v>41</v>
      </c>
      <c r="B13" s="65">
        <f>COUNTIF(Overview!$4:$61,$A13)+COUNTIF(Overview!$4:$61,$A13&amp;" "&amp;B$1)</f>
        <v>26</v>
      </c>
      <c r="C13" s="66">
        <f>COUNTIF(Overview!$4:$61,$A13&amp;" "&amp;C$1)</f>
        <v>26</v>
      </c>
      <c r="D13" s="66">
        <f>COUNTIF(Overview!$4:$61,$A13&amp;" "&amp;D$1)</f>
        <v>0</v>
      </c>
      <c r="E13" s="66">
        <f>COUNTIF(Overview!$4:$61,$A13&amp;" "&amp;E$1)</f>
        <v>0</v>
      </c>
      <c r="F13" s="66">
        <f>COUNTIF(Overview!$4:$61,$A13&amp;" "&amp;F$1)</f>
        <v>0</v>
      </c>
      <c r="G13" s="66">
        <f>COUNTIF(Overview!$4:$61,$A13&amp;" "&amp;G$1)</f>
        <v>0</v>
      </c>
      <c r="H13" s="62"/>
      <c r="I13" s="27" t="s">
        <v>41</v>
      </c>
      <c r="J13" s="68">
        <f>COUNTIF(Overview!$K$5:$M$11,$A13&amp;"*")*26</f>
        <v>26</v>
      </c>
      <c r="K13" s="68">
        <f>COUNTIF(Overview!$K$23:$M$29,$A13&amp;"*")*26</f>
        <v>26</v>
      </c>
      <c r="L13" s="68">
        <f>COUNTIF(Overview!$K$40:$M$45,$A13&amp;"*")*22</f>
        <v>0</v>
      </c>
      <c r="M13" s="68">
        <f>COUNTIF(Overview!$K$56:$M$61,$A13&amp;"*")*22</f>
        <v>0</v>
      </c>
      <c r="P13" s="27" t="s">
        <v>41</v>
      </c>
    </row>
    <row r="14" spans="1:16" s="23" customFormat="1" x14ac:dyDescent="0.25">
      <c r="A14" s="23" t="s">
        <v>13</v>
      </c>
      <c r="B14" s="65">
        <f>COUNTIF(Overview!$4:$61,$A14)+COUNTIF(Overview!$4:$61,$A14&amp;" "&amp;B$1)</f>
        <v>26</v>
      </c>
      <c r="C14" s="66">
        <f>COUNTIF(Overview!$4:$61,$A14&amp;" "&amp;C$1)</f>
        <v>0</v>
      </c>
      <c r="D14" s="66">
        <f>COUNTIF(Overview!$4:$61,$A14&amp;" "&amp;D$1)</f>
        <v>0</v>
      </c>
      <c r="E14" s="66">
        <f>COUNTIF(Overview!$4:$61,$A14&amp;" "&amp;E$1)</f>
        <v>0</v>
      </c>
      <c r="F14" s="66">
        <f>COUNTIF(Overview!$4:$61,$A14&amp;" "&amp;F$1)</f>
        <v>0</v>
      </c>
      <c r="G14" s="66">
        <f>COUNTIF(Overview!$4:$61,$A14&amp;" "&amp;G$1)</f>
        <v>0</v>
      </c>
      <c r="H14" s="62"/>
      <c r="I14" s="23" t="s">
        <v>13</v>
      </c>
      <c r="J14" s="68">
        <f>COUNTIF(Overview!$K$5:$M$11,$A14&amp;"*")*26</f>
        <v>0</v>
      </c>
      <c r="K14" s="68">
        <f>COUNTIF(Overview!$K$23:$M$29,$A14&amp;"*")*26</f>
        <v>26</v>
      </c>
      <c r="L14" s="68">
        <f>COUNTIF(Overview!$K$40:$M$45,$A14&amp;"*")*22</f>
        <v>0</v>
      </c>
      <c r="M14" s="68">
        <f>COUNTIF(Overview!$K$56:$M$61,$A14&amp;"*")*22</f>
        <v>0</v>
      </c>
      <c r="P14" s="23" t="s">
        <v>13</v>
      </c>
    </row>
    <row r="15" spans="1:16" s="23" customFormat="1" x14ac:dyDescent="0.25">
      <c r="A15" s="21" t="s">
        <v>29</v>
      </c>
      <c r="B15" s="65">
        <f>COUNTIF(Overview!$4:$61,$A15)+COUNTIF(Overview!$4:$61,$A15&amp;" "&amp;B$1)</f>
        <v>22</v>
      </c>
      <c r="C15" s="66">
        <f>COUNTIF(Overview!$4:$61,$A15&amp;" "&amp;C$1)</f>
        <v>0</v>
      </c>
      <c r="D15" s="66">
        <f>COUNTIF(Overview!$4:$61,$A15&amp;" "&amp;D$1)</f>
        <v>0</v>
      </c>
      <c r="E15" s="66">
        <f>COUNTIF(Overview!$4:$61,$A15&amp;" "&amp;E$1)</f>
        <v>0</v>
      </c>
      <c r="F15" s="66">
        <f>COUNTIF(Overview!$4:$61,$A15&amp;" "&amp;F$1)</f>
        <v>0</v>
      </c>
      <c r="G15" s="66">
        <f>COUNTIF(Overview!$4:$61,$A15&amp;" "&amp;G$1)</f>
        <v>0</v>
      </c>
      <c r="H15" s="62"/>
      <c r="I15" s="21" t="s">
        <v>29</v>
      </c>
      <c r="J15" s="68">
        <f>COUNTIF(Overview!$K$5:$M$11,$A15&amp;"*")*26</f>
        <v>0</v>
      </c>
      <c r="K15" s="68">
        <f>COUNTIF(Overview!$K$23:$M$29,$A15&amp;"*")*26</f>
        <v>0</v>
      </c>
      <c r="L15" s="68">
        <f>COUNTIF(Overview!$K$40:$M$45,$A15&amp;"*")*22</f>
        <v>22</v>
      </c>
      <c r="M15" s="68">
        <f>COUNTIF(Overview!$K$56:$M$61,$A15&amp;"*")*22</f>
        <v>0</v>
      </c>
      <c r="P15" s="21" t="s">
        <v>29</v>
      </c>
    </row>
    <row r="16" spans="1:16" s="23" customFormat="1" x14ac:dyDescent="0.25">
      <c r="A16" s="27" t="s">
        <v>67</v>
      </c>
      <c r="B16" s="65">
        <f>COUNTIF(Overview!$4:$61,$A16)+COUNTIF(Overview!$4:$61,$A16&amp;" "&amp;B$1)</f>
        <v>26</v>
      </c>
      <c r="C16" s="66">
        <f>COUNTIF(Overview!$4:$61,$A16&amp;" "&amp;C$1)</f>
        <v>22</v>
      </c>
      <c r="D16" s="66">
        <f>COUNTIF(Overview!$4:$61,$A16&amp;" "&amp;D$1)</f>
        <v>0</v>
      </c>
      <c r="E16" s="66">
        <f>COUNTIF(Overview!$4:$61,$A16&amp;" "&amp;E$1)</f>
        <v>0</v>
      </c>
      <c r="F16" s="66">
        <f>COUNTIF(Overview!$4:$61,$A16&amp;" "&amp;F$1)</f>
        <v>0</v>
      </c>
      <c r="G16" s="66">
        <f>COUNTIF(Overview!$4:$61,$A16&amp;" "&amp;G$1)</f>
        <v>0</v>
      </c>
      <c r="H16" s="62"/>
      <c r="I16" s="27" t="s">
        <v>67</v>
      </c>
      <c r="J16" s="68">
        <f>COUNTIF(Overview!$K$5:$M$11,$A16&amp;"*")*26</f>
        <v>26</v>
      </c>
      <c r="K16" s="68">
        <f>COUNTIF(Overview!$K$23:$M$29,$A16&amp;"*")*26</f>
        <v>0</v>
      </c>
      <c r="L16" s="68">
        <f>COUNTIF(Overview!$K$40:$M$45,$A16&amp;"*")*22</f>
        <v>22</v>
      </c>
      <c r="M16" s="68">
        <f>COUNTIF(Overview!$K$56:$M$61,$A16&amp;"*")*22</f>
        <v>0</v>
      </c>
      <c r="P16" s="27" t="s">
        <v>67</v>
      </c>
    </row>
    <row r="17" spans="1:16" s="23" customFormat="1" x14ac:dyDescent="0.25">
      <c r="A17" s="21" t="s">
        <v>68</v>
      </c>
      <c r="B17" s="65">
        <f>COUNTIF(Overview!$4:$61,$A17)+COUNTIF(Overview!$4:$61,$A17&amp;" "&amp;B$1)</f>
        <v>22</v>
      </c>
      <c r="C17" s="66">
        <f>COUNTIF(Overview!$4:$61,$A17&amp;" "&amp;C$1)</f>
        <v>0</v>
      </c>
      <c r="D17" s="66">
        <f>COUNTIF(Overview!$4:$61,$A17&amp;" "&amp;D$1)</f>
        <v>0</v>
      </c>
      <c r="E17" s="66">
        <f>COUNTIF(Overview!$4:$61,$A17&amp;" "&amp;E$1)</f>
        <v>0</v>
      </c>
      <c r="F17" s="66">
        <f>COUNTIF(Overview!$4:$61,$A17&amp;" "&amp;F$1)</f>
        <v>0</v>
      </c>
      <c r="G17" s="66">
        <f>COUNTIF(Overview!$4:$61,$A17&amp;" "&amp;G$1)</f>
        <v>0</v>
      </c>
      <c r="H17" s="62"/>
      <c r="I17" s="21" t="s">
        <v>68</v>
      </c>
      <c r="J17" s="68">
        <f>COUNTIF(Overview!$K$5:$M$11,$A17&amp;"*")*26</f>
        <v>0</v>
      </c>
      <c r="K17" s="68">
        <f>COUNTIF(Overview!$K$23:$M$29,$A17&amp;"*")*26</f>
        <v>0</v>
      </c>
      <c r="L17" s="68">
        <f>COUNTIF(Overview!$K$40:$M$45,$A17&amp;"*")*22</f>
        <v>0</v>
      </c>
      <c r="M17" s="68">
        <f>COUNTIF(Overview!$K$56:$M$61,$A17&amp;"*")*22</f>
        <v>22</v>
      </c>
      <c r="P17" s="21" t="s">
        <v>68</v>
      </c>
    </row>
    <row r="18" spans="1:16" s="23" customFormat="1" x14ac:dyDescent="0.25">
      <c r="A18" s="23" t="s">
        <v>11</v>
      </c>
      <c r="B18" s="65">
        <f>COUNTIF(Overview!$4:$61,$A18)+COUNTIF(Overview!$4:$61,$A18&amp;" "&amp;B$1)</f>
        <v>26</v>
      </c>
      <c r="C18" s="66">
        <f>COUNTIF(Overview!$4:$61,$A18&amp;" "&amp;C$1)</f>
        <v>0</v>
      </c>
      <c r="D18" s="66">
        <f>COUNTIF(Overview!$4:$61,$A18&amp;" "&amp;D$1)</f>
        <v>0</v>
      </c>
      <c r="E18" s="66">
        <f>COUNTIF(Overview!$4:$61,$A18&amp;" "&amp;E$1)</f>
        <v>0</v>
      </c>
      <c r="F18" s="66">
        <f>COUNTIF(Overview!$4:$61,$A18&amp;" "&amp;F$1)</f>
        <v>0</v>
      </c>
      <c r="G18" s="66">
        <f>COUNTIF(Overview!$4:$61,$A18&amp;" "&amp;G$1)</f>
        <v>0</v>
      </c>
      <c r="H18" s="62"/>
      <c r="I18" s="23" t="s">
        <v>11</v>
      </c>
      <c r="J18" s="68">
        <f>COUNTIF(Overview!$K$5:$M$11,$A18&amp;"*")*26</f>
        <v>26</v>
      </c>
      <c r="K18" s="68">
        <f>COUNTIF(Overview!$K$23:$M$29,$A18&amp;"*")*26</f>
        <v>0</v>
      </c>
      <c r="L18" s="68">
        <f>COUNTIF(Overview!$K$40:$M$45,$A18&amp;"*")*22</f>
        <v>0</v>
      </c>
      <c r="M18" s="68">
        <f>COUNTIF(Overview!$K$56:$M$61,$A18&amp;"*")*22</f>
        <v>0</v>
      </c>
      <c r="P18" s="23" t="s">
        <v>11</v>
      </c>
    </row>
    <row r="19" spans="1:16" s="23" customFormat="1" x14ac:dyDescent="0.25">
      <c r="A19" s="23" t="s">
        <v>20</v>
      </c>
      <c r="B19" s="65">
        <f>COUNTIF(Overview!$4:$61,$A19)+COUNTIF(Overview!$4:$61,$A19&amp;" "&amp;B$1)</f>
        <v>26</v>
      </c>
      <c r="C19" s="66">
        <f>COUNTIF(Overview!$4:$61,$A19&amp;" "&amp;C$1)</f>
        <v>0</v>
      </c>
      <c r="D19" s="66">
        <f>COUNTIF(Overview!$4:$61,$A19&amp;" "&amp;D$1)</f>
        <v>0</v>
      </c>
      <c r="E19" s="66">
        <f>COUNTIF(Overview!$4:$61,$A19&amp;" "&amp;E$1)</f>
        <v>0</v>
      </c>
      <c r="F19" s="66">
        <f>COUNTIF(Overview!$4:$61,$A19&amp;" "&amp;F$1)</f>
        <v>0</v>
      </c>
      <c r="G19" s="66">
        <f>COUNTIF(Overview!$4:$61,$A19&amp;" "&amp;G$1)</f>
        <v>0</v>
      </c>
      <c r="H19" s="62"/>
      <c r="I19" s="23" t="s">
        <v>20</v>
      </c>
      <c r="J19" s="68">
        <f>COUNTIF(Overview!$K$5:$M$11,$A19&amp;"*")*26</f>
        <v>26</v>
      </c>
      <c r="K19" s="68">
        <f>COUNTIF(Overview!$K$23:$M$29,$A19&amp;"*")*26</f>
        <v>0</v>
      </c>
      <c r="L19" s="68">
        <f>COUNTIF(Overview!$K$40:$M$45,$A19&amp;"*")*22</f>
        <v>0</v>
      </c>
      <c r="M19" s="68">
        <f>COUNTIF(Overview!$K$56:$M$61,$A19&amp;"*")*22</f>
        <v>0</v>
      </c>
      <c r="P19" s="23" t="s">
        <v>20</v>
      </c>
    </row>
    <row r="20" spans="1:16" s="23" customFormat="1" x14ac:dyDescent="0.25">
      <c r="A20" s="23" t="s">
        <v>50</v>
      </c>
      <c r="B20" s="65">
        <f>COUNTIF(Overview!$4:$61,$A20)+COUNTIF(Overview!$4:$61,$A20&amp;" "&amp;B$1)</f>
        <v>26</v>
      </c>
      <c r="C20" s="66">
        <f>COUNTIF(Overview!$4:$61,$A20&amp;" "&amp;C$1)</f>
        <v>0</v>
      </c>
      <c r="D20" s="66">
        <f>COUNTIF(Overview!$4:$61,$A20&amp;" "&amp;D$1)</f>
        <v>0</v>
      </c>
      <c r="E20" s="66">
        <f>COUNTIF(Overview!$4:$61,$A20&amp;" "&amp;E$1)</f>
        <v>0</v>
      </c>
      <c r="F20" s="66">
        <f>COUNTIF(Overview!$4:$61,$A20&amp;" "&amp;F$1)</f>
        <v>0</v>
      </c>
      <c r="G20" s="66">
        <f>COUNTIF(Overview!$4:$61,$A20&amp;" "&amp;G$1)</f>
        <v>0</v>
      </c>
      <c r="H20" s="62"/>
      <c r="I20" s="23" t="s">
        <v>50</v>
      </c>
      <c r="J20" s="68">
        <f>COUNTIF(Overview!$K$5:$M$11,$A20&amp;"*")*26</f>
        <v>0</v>
      </c>
      <c r="K20" s="68">
        <f>COUNTIF(Overview!$K$23:$M$29,$A20&amp;"*")*26</f>
        <v>26</v>
      </c>
      <c r="L20" s="68">
        <f>COUNTIF(Overview!$K$40:$M$45,$A20&amp;"*")*22</f>
        <v>0</v>
      </c>
      <c r="M20" s="68">
        <f>COUNTIF(Overview!$K$56:$M$61,$A20&amp;"*")*22</f>
        <v>0</v>
      </c>
      <c r="P20" s="23" t="s">
        <v>50</v>
      </c>
    </row>
    <row r="21" spans="1:16" s="23" customFormat="1" x14ac:dyDescent="0.25">
      <c r="A21" s="21" t="s">
        <v>49</v>
      </c>
      <c r="B21" s="65">
        <f>COUNTIF(Overview!$4:$61,$A21)+COUNTIF(Overview!$4:$61,$A21&amp;" "&amp;B$1)</f>
        <v>22</v>
      </c>
      <c r="C21" s="66">
        <f>COUNTIF(Overview!$4:$61,$A21&amp;" "&amp;C$1)</f>
        <v>0</v>
      </c>
      <c r="D21" s="66">
        <f>COUNTIF(Overview!$4:$61,$A21&amp;" "&amp;D$1)</f>
        <v>0</v>
      </c>
      <c r="E21" s="66">
        <f>COUNTIF(Overview!$4:$61,$A21&amp;" "&amp;E$1)</f>
        <v>0</v>
      </c>
      <c r="F21" s="66">
        <f>COUNTIF(Overview!$4:$61,$A21&amp;" "&amp;F$1)</f>
        <v>0</v>
      </c>
      <c r="G21" s="66">
        <f>COUNTIF(Overview!$4:$61,$A21&amp;" "&amp;G$1)</f>
        <v>0</v>
      </c>
      <c r="H21" s="62"/>
      <c r="I21" s="21" t="s">
        <v>49</v>
      </c>
      <c r="J21" s="68">
        <f>COUNTIF(Overview!$K$5:$M$11,$A21&amp;"*")*26</f>
        <v>0</v>
      </c>
      <c r="K21" s="68">
        <f>COUNTIF(Overview!$K$23:$M$29,$A21&amp;"*")*26</f>
        <v>0</v>
      </c>
      <c r="L21" s="68">
        <f>COUNTIF(Overview!$K$40:$M$45,$A21&amp;"*")*22</f>
        <v>0</v>
      </c>
      <c r="M21" s="68">
        <f>COUNTIF(Overview!$K$56:$M$61,$A21&amp;"*")*22</f>
        <v>22</v>
      </c>
      <c r="P21" s="21" t="s">
        <v>49</v>
      </c>
    </row>
    <row r="22" spans="1:16" s="23" customFormat="1" x14ac:dyDescent="0.25">
      <c r="A22" s="27" t="s">
        <v>69</v>
      </c>
      <c r="B22" s="65">
        <f>COUNTIF(Overview!$4:$61,$A22)+COUNTIF(Overview!$4:$61,$A22&amp;" "&amp;B$1)</f>
        <v>26</v>
      </c>
      <c r="C22" s="66">
        <f>COUNTIF(Overview!$4:$61,$A22&amp;" "&amp;C$1)</f>
        <v>22</v>
      </c>
      <c r="D22" s="66">
        <f>COUNTIF(Overview!$4:$61,$A22&amp;" "&amp;D$1)</f>
        <v>0</v>
      </c>
      <c r="E22" s="66">
        <f>COUNTIF(Overview!$4:$61,$A22&amp;" "&amp;E$1)</f>
        <v>0</v>
      </c>
      <c r="F22" s="66">
        <f>COUNTIF(Overview!$4:$61,$A22&amp;" "&amp;F$1)</f>
        <v>0</v>
      </c>
      <c r="G22" s="66">
        <f>COUNTIF(Overview!$4:$61,$A22&amp;" "&amp;G$1)</f>
        <v>0</v>
      </c>
      <c r="H22" s="62"/>
      <c r="I22" s="27" t="s">
        <v>69</v>
      </c>
      <c r="J22" s="68">
        <f>COUNTIF(Overview!$K$5:$M$11,$A22&amp;"*")*26</f>
        <v>0</v>
      </c>
      <c r="K22" s="68">
        <f>COUNTIF(Overview!$K$23:$M$29,$A22&amp;"*")*26</f>
        <v>26</v>
      </c>
      <c r="L22" s="68">
        <f>COUNTIF(Overview!$K$40:$M$45,$A22&amp;"*")*22</f>
        <v>0</v>
      </c>
      <c r="M22" s="68">
        <f>COUNTIF(Overview!$K$56:$M$61,$A22&amp;"*")*22</f>
        <v>22</v>
      </c>
      <c r="P22" s="27" t="s">
        <v>69</v>
      </c>
    </row>
    <row r="23" spans="1:16" s="23" customFormat="1" x14ac:dyDescent="0.25">
      <c r="A23" s="27" t="s">
        <v>43</v>
      </c>
      <c r="B23" s="65">
        <f>COUNTIF(Overview!$4:$61,$A23)+COUNTIF(Overview!$4:$61,$A23&amp;" "&amp;B$1)</f>
        <v>26</v>
      </c>
      <c r="C23" s="66">
        <f>COUNTIF(Overview!$4:$61,$A23&amp;" "&amp;C$1)</f>
        <v>22</v>
      </c>
      <c r="D23" s="66">
        <f>COUNTIF(Overview!$4:$61,$A23&amp;" "&amp;D$1)</f>
        <v>0</v>
      </c>
      <c r="E23" s="66">
        <f>COUNTIF(Overview!$4:$61,$A23&amp;" "&amp;E$1)</f>
        <v>0</v>
      </c>
      <c r="F23" s="66">
        <f>COUNTIF(Overview!$4:$61,$A23&amp;" "&amp;F$1)</f>
        <v>0</v>
      </c>
      <c r="G23" s="66">
        <f>COUNTIF(Overview!$4:$61,$A23&amp;" "&amp;G$1)</f>
        <v>0</v>
      </c>
      <c r="H23" s="62"/>
      <c r="I23" s="27" t="s">
        <v>43</v>
      </c>
      <c r="J23" s="68">
        <f>COUNTIF(Overview!$K$5:$M$11,$A23&amp;"*")*26</f>
        <v>0</v>
      </c>
      <c r="K23" s="68">
        <f>COUNTIF(Overview!$K$23:$M$29,$A23&amp;"*")*26</f>
        <v>26</v>
      </c>
      <c r="L23" s="68">
        <f>COUNTIF(Overview!$K$40:$M$45,$A23&amp;"*")*22</f>
        <v>22</v>
      </c>
      <c r="M23" s="68">
        <f>COUNTIF(Overview!$K$56:$M$61,$A23&amp;"*")*22</f>
        <v>0</v>
      </c>
      <c r="P23" s="27" t="s">
        <v>43</v>
      </c>
    </row>
    <row r="24" spans="1:16" s="23" customFormat="1" x14ac:dyDescent="0.25">
      <c r="A24" s="21" t="s">
        <v>91</v>
      </c>
      <c r="B24" s="65">
        <f>COUNTIF(Overview!$4:$61,$A24)+COUNTIF(Overview!$4:$61,$A24&amp;" "&amp;B$1)</f>
        <v>22</v>
      </c>
      <c r="C24" s="66">
        <f>COUNTIF(Overview!$4:$61,$A24&amp;" "&amp;C$1)</f>
        <v>0</v>
      </c>
      <c r="D24" s="66">
        <f>COUNTIF(Overview!$4:$61,$A24&amp;" "&amp;D$1)</f>
        <v>0</v>
      </c>
      <c r="E24" s="66">
        <f>COUNTIF(Overview!$4:$61,$A24&amp;" "&amp;E$1)</f>
        <v>0</v>
      </c>
      <c r="F24" s="66">
        <f>COUNTIF(Overview!$4:$61,$A24&amp;" "&amp;F$1)</f>
        <v>0</v>
      </c>
      <c r="G24" s="66">
        <f>COUNTIF(Overview!$4:$61,$A24&amp;" "&amp;G$1)</f>
        <v>0</v>
      </c>
      <c r="H24" s="62"/>
      <c r="I24" s="21" t="s">
        <v>91</v>
      </c>
      <c r="J24" s="68">
        <f>COUNTIF(Overview!$K$5:$M$11,$A24&amp;"*")*26</f>
        <v>0</v>
      </c>
      <c r="K24" s="68">
        <f>COUNTIF(Overview!$K$23:$M$29,$A24&amp;"*")*26</f>
        <v>0</v>
      </c>
      <c r="L24" s="68">
        <f>COUNTIF(Overview!$K$40:$M$45,$A24&amp;"*")*22</f>
        <v>0</v>
      </c>
      <c r="M24" s="68">
        <f>COUNTIF(Overview!$K$56:$M$61,$A24&amp;"*")*22</f>
        <v>22</v>
      </c>
      <c r="P24" s="21" t="s">
        <v>91</v>
      </c>
    </row>
    <row r="25" spans="1:16" s="23" customFormat="1" x14ac:dyDescent="0.25">
      <c r="A25" s="27" t="s">
        <v>61</v>
      </c>
      <c r="B25" s="65">
        <f>COUNTIF(Overview!$4:$61,$A25)+COUNTIF(Overview!$4:$61,$A25&amp;" "&amp;B$1)</f>
        <v>26</v>
      </c>
      <c r="C25" s="66">
        <f>COUNTIF(Overview!$4:$61,$A25&amp;" "&amp;C$1)</f>
        <v>26</v>
      </c>
      <c r="D25" s="66">
        <f>COUNTIF(Overview!$4:$61,$A25&amp;" "&amp;D$1)</f>
        <v>26</v>
      </c>
      <c r="E25" s="66">
        <f>COUNTIF(Overview!$4:$61,$A25&amp;" "&amp;E$1)</f>
        <v>22</v>
      </c>
      <c r="F25" s="66">
        <f>COUNTIF(Overview!$4:$61,$A25&amp;" "&amp;F$1)</f>
        <v>22</v>
      </c>
      <c r="G25" s="66">
        <f>COUNTIF(Overview!$4:$61,$A25&amp;" "&amp;G$1)</f>
        <v>22</v>
      </c>
      <c r="H25" s="62"/>
      <c r="I25" s="27" t="s">
        <v>61</v>
      </c>
      <c r="J25" s="68">
        <f>COUNTIF(Overview!$K$5:$M$11,$A25&amp;"*")*26</f>
        <v>52</v>
      </c>
      <c r="K25" s="68">
        <f>COUNTIF(Overview!$K$23:$M$29,$A25&amp;"*")*26</f>
        <v>26</v>
      </c>
      <c r="L25" s="68">
        <f>COUNTIF(Overview!$K$40:$M$45,$A25&amp;"*")*22</f>
        <v>22</v>
      </c>
      <c r="M25" s="68">
        <f>COUNTIF(Overview!$K$56:$M$61,$A25&amp;"*")*22</f>
        <v>44</v>
      </c>
      <c r="P25" s="27" t="s">
        <v>61</v>
      </c>
    </row>
    <row r="26" spans="1:16" s="23" customFormat="1" x14ac:dyDescent="0.25">
      <c r="A26" s="23" t="s">
        <v>87</v>
      </c>
      <c r="B26" s="65">
        <f>COUNTIF(Overview!$4:$61,$A26)+COUNTIF(Overview!$4:$61,$A26&amp;" "&amp;B$1)</f>
        <v>26</v>
      </c>
      <c r="C26" s="66">
        <f>COUNTIF(Overview!$4:$61,$A26&amp;" "&amp;C$1)</f>
        <v>0</v>
      </c>
      <c r="D26" s="66">
        <f>COUNTIF(Overview!$4:$61,$A26&amp;" "&amp;D$1)</f>
        <v>0</v>
      </c>
      <c r="E26" s="66">
        <f>COUNTIF(Overview!$4:$61,$A26&amp;" "&amp;E$1)</f>
        <v>0</v>
      </c>
      <c r="F26" s="66">
        <f>COUNTIF(Overview!$4:$61,$A26&amp;" "&amp;F$1)</f>
        <v>0</v>
      </c>
      <c r="G26" s="66">
        <f>COUNTIF(Overview!$4:$61,$A26&amp;" "&amp;G$1)</f>
        <v>0</v>
      </c>
      <c r="H26" s="62"/>
      <c r="I26" s="23" t="s">
        <v>87</v>
      </c>
      <c r="J26" s="68">
        <f>COUNTIF(Overview!$K$5:$M$11,$A26&amp;"*")*26</f>
        <v>0</v>
      </c>
      <c r="K26" s="68">
        <f>COUNTIF(Overview!$K$23:$M$29,$A26&amp;"*")*26</f>
        <v>26</v>
      </c>
      <c r="L26" s="68">
        <f>COUNTIF(Overview!$K$40:$M$45,$A26&amp;"*")*22</f>
        <v>0</v>
      </c>
      <c r="M26" s="68">
        <f>COUNTIF(Overview!$K$56:$M$61,$A26&amp;"*")*22</f>
        <v>0</v>
      </c>
      <c r="P26" s="23" t="s">
        <v>87</v>
      </c>
    </row>
    <row r="27" spans="1:16" s="23" customFormat="1" x14ac:dyDescent="0.25">
      <c r="A27" s="21" t="s">
        <v>45</v>
      </c>
      <c r="B27" s="65">
        <f>COUNTIF(Overview!$4:$61,$A27)+COUNTIF(Overview!$4:$61,$A27&amp;" "&amp;B$1)</f>
        <v>22</v>
      </c>
      <c r="C27" s="66">
        <f>COUNTIF(Overview!$4:$61,$A27&amp;" "&amp;C$1)</f>
        <v>0</v>
      </c>
      <c r="D27" s="66">
        <f>COUNTIF(Overview!$4:$61,$A27&amp;" "&amp;D$1)</f>
        <v>0</v>
      </c>
      <c r="E27" s="66">
        <f>COUNTIF(Overview!$4:$61,$A27&amp;" "&amp;E$1)</f>
        <v>0</v>
      </c>
      <c r="F27" s="66">
        <f>COUNTIF(Overview!$4:$61,$A27&amp;" "&amp;F$1)</f>
        <v>0</v>
      </c>
      <c r="G27" s="66">
        <f>COUNTIF(Overview!$4:$61,$A27&amp;" "&amp;G$1)</f>
        <v>0</v>
      </c>
      <c r="H27" s="62"/>
      <c r="I27" s="21" t="s">
        <v>45</v>
      </c>
      <c r="J27" s="68">
        <f>COUNTIF(Overview!$K$5:$M$11,$A27&amp;"*")*26</f>
        <v>0</v>
      </c>
      <c r="K27" s="68">
        <f>COUNTIF(Overview!$K$23:$M$29,$A27&amp;"*")*26</f>
        <v>0</v>
      </c>
      <c r="L27" s="68">
        <f>COUNTIF(Overview!$K$40:$M$45,$A27&amp;"*")*22</f>
        <v>22</v>
      </c>
      <c r="M27" s="68">
        <f>COUNTIF(Overview!$K$56:$M$61,$A27&amp;"*")*22</f>
        <v>0</v>
      </c>
      <c r="P27" s="21" t="s">
        <v>45</v>
      </c>
    </row>
    <row r="28" spans="1:16" s="23" customFormat="1" x14ac:dyDescent="0.25">
      <c r="A28" s="27" t="s">
        <v>70</v>
      </c>
      <c r="B28" s="65">
        <f>COUNTIF(Overview!$4:$61,$A28)+COUNTIF(Overview!$4:$61,$A28&amp;" "&amp;B$1)</f>
        <v>26</v>
      </c>
      <c r="C28" s="66">
        <f>COUNTIF(Overview!$4:$61,$A28&amp;" "&amp;C$1)</f>
        <v>22</v>
      </c>
      <c r="D28" s="66">
        <f>COUNTIF(Overview!$4:$61,$A28&amp;" "&amp;D$1)</f>
        <v>0</v>
      </c>
      <c r="E28" s="66">
        <f>COUNTIF(Overview!$4:$61,$A28&amp;" "&amp;E$1)</f>
        <v>0</v>
      </c>
      <c r="F28" s="66">
        <f>COUNTIF(Overview!$4:$61,$A28&amp;" "&amp;F$1)</f>
        <v>0</v>
      </c>
      <c r="G28" s="66">
        <f>COUNTIF(Overview!$4:$61,$A28&amp;" "&amp;G$1)</f>
        <v>0</v>
      </c>
      <c r="H28" s="62"/>
      <c r="I28" s="27" t="s">
        <v>70</v>
      </c>
      <c r="J28" s="68">
        <f>COUNTIF(Overview!$K$5:$M$11,$A28&amp;"*")*26</f>
        <v>26</v>
      </c>
      <c r="K28" s="68">
        <f>COUNTIF(Overview!$K$23:$M$29,$A28&amp;"*")*26</f>
        <v>0</v>
      </c>
      <c r="L28" s="68">
        <f>COUNTIF(Overview!$K$40:$M$45,$A28&amp;"*")*22</f>
        <v>22</v>
      </c>
      <c r="M28" s="68">
        <f>COUNTIF(Overview!$K$56:$M$61,$A28&amp;"*")*22</f>
        <v>0</v>
      </c>
      <c r="P28" s="27" t="s">
        <v>70</v>
      </c>
    </row>
    <row r="29" spans="1:16" s="23" customFormat="1" x14ac:dyDescent="0.25">
      <c r="A29" s="27" t="s">
        <v>25</v>
      </c>
      <c r="B29" s="65">
        <f>COUNTIF(Overview!$4:$61,$A29)+COUNTIF(Overview!$4:$61,$A29&amp;" "&amp;B$1)</f>
        <v>26</v>
      </c>
      <c r="C29" s="66">
        <f>COUNTIF(Overview!$4:$61,$A29&amp;" "&amp;C$1)</f>
        <v>22</v>
      </c>
      <c r="D29" s="66">
        <f>COUNTIF(Overview!$4:$61,$A29&amp;" "&amp;D$1)</f>
        <v>0</v>
      </c>
      <c r="E29" s="66">
        <f>COUNTIF(Overview!$4:$61,$A29&amp;" "&amp;E$1)</f>
        <v>0</v>
      </c>
      <c r="F29" s="66">
        <f>COUNTIF(Overview!$4:$61,$A29&amp;" "&amp;F$1)</f>
        <v>0</v>
      </c>
      <c r="G29" s="66">
        <f>COUNTIF(Overview!$4:$61,$A29&amp;" "&amp;G$1)</f>
        <v>0</v>
      </c>
      <c r="H29" s="62"/>
      <c r="I29" s="27" t="s">
        <v>25</v>
      </c>
      <c r="J29" s="68">
        <f>COUNTIF(Overview!$K$5:$M$11,$A29&amp;"*")*26</f>
        <v>26</v>
      </c>
      <c r="K29" s="68">
        <f>COUNTIF(Overview!$K$23:$M$29,$A29&amp;"*")*26</f>
        <v>0</v>
      </c>
      <c r="L29" s="68">
        <f>COUNTIF(Overview!$K$40:$M$45,$A29&amp;"*")*22</f>
        <v>22</v>
      </c>
      <c r="M29" s="68">
        <f>COUNTIF(Overview!$K$56:$M$61,$A29&amp;"*")*22</f>
        <v>0</v>
      </c>
      <c r="P29" s="27" t="s">
        <v>25</v>
      </c>
    </row>
    <row r="30" spans="1:16" s="23" customFormat="1" x14ac:dyDescent="0.25">
      <c r="A30" s="21" t="s">
        <v>48</v>
      </c>
      <c r="B30" s="65">
        <f>COUNTIF(Overview!$4:$61,$A30)+COUNTIF(Overview!$4:$61,$A30&amp;" "&amp;B$1)</f>
        <v>22</v>
      </c>
      <c r="C30" s="66">
        <f>COUNTIF(Overview!$4:$61,$A30&amp;" "&amp;C$1)</f>
        <v>0</v>
      </c>
      <c r="D30" s="66">
        <f>COUNTIF(Overview!$4:$61,$A30&amp;" "&amp;D$1)</f>
        <v>0</v>
      </c>
      <c r="E30" s="66">
        <f>COUNTIF(Overview!$4:$61,$A30&amp;" "&amp;E$1)</f>
        <v>0</v>
      </c>
      <c r="F30" s="66">
        <f>COUNTIF(Overview!$4:$61,$A30&amp;" "&amp;F$1)</f>
        <v>0</v>
      </c>
      <c r="G30" s="66">
        <f>COUNTIF(Overview!$4:$61,$A30&amp;" "&amp;G$1)</f>
        <v>0</v>
      </c>
      <c r="H30" s="62"/>
      <c r="I30" s="21" t="s">
        <v>48</v>
      </c>
      <c r="J30" s="68">
        <f>COUNTIF(Overview!$K$5:$M$11,$A30&amp;"*")*26</f>
        <v>0</v>
      </c>
      <c r="K30" s="68">
        <f>COUNTIF(Overview!$K$23:$M$29,$A30&amp;"*")*26</f>
        <v>0</v>
      </c>
      <c r="L30" s="68">
        <f>COUNTIF(Overview!$K$40:$M$45,$A30&amp;"*")*22</f>
        <v>0</v>
      </c>
      <c r="M30" s="68">
        <f>COUNTIF(Overview!$K$56:$M$61,$A30&amp;"*")*22</f>
        <v>22</v>
      </c>
      <c r="P30" s="21" t="s">
        <v>48</v>
      </c>
    </row>
    <row r="31" spans="1:16" s="23" customFormat="1" x14ac:dyDescent="0.25">
      <c r="A31" s="27" t="s">
        <v>71</v>
      </c>
      <c r="B31" s="65">
        <f>COUNTIF(Overview!$4:$61,$A31)+COUNTIF(Overview!$4:$61,$A31&amp;" "&amp;B$1)</f>
        <v>26</v>
      </c>
      <c r="C31" s="66">
        <f>COUNTIF(Overview!$4:$61,$A31&amp;" "&amp;C$1)</f>
        <v>26</v>
      </c>
      <c r="D31" s="66">
        <f>COUNTIF(Overview!$4:$61,$A31&amp;" "&amp;D$1)</f>
        <v>22</v>
      </c>
      <c r="E31" s="66">
        <f>COUNTIF(Overview!$4:$61,$A31&amp;" "&amp;E$1)</f>
        <v>22</v>
      </c>
      <c r="F31" s="66">
        <f>COUNTIF(Overview!$4:$61,$A31&amp;" "&amp;F$1)</f>
        <v>0</v>
      </c>
      <c r="G31" s="66">
        <f>COUNTIF(Overview!$4:$61,$A31&amp;" "&amp;G$1)</f>
        <v>0</v>
      </c>
      <c r="H31" s="62"/>
      <c r="I31" s="27" t="s">
        <v>71</v>
      </c>
      <c r="J31" s="68">
        <f>COUNTIF(Overview!$K$5:$M$11,$A31&amp;"*")*26</f>
        <v>26</v>
      </c>
      <c r="K31" s="68">
        <f>COUNTIF(Overview!$K$23:$M$29,$A31&amp;"*")*26</f>
        <v>26</v>
      </c>
      <c r="L31" s="68">
        <f>COUNTIF(Overview!$K$40:$M$45,$A31&amp;"*")*22</f>
        <v>22</v>
      </c>
      <c r="M31" s="68">
        <f>COUNTIF(Overview!$K$56:$M$61,$A31&amp;"*")*22</f>
        <v>22</v>
      </c>
      <c r="P31" s="21"/>
    </row>
    <row r="32" spans="1:16" x14ac:dyDescent="0.25">
      <c r="P32" s="23"/>
    </row>
    <row r="33" spans="16:16" x14ac:dyDescent="0.25">
      <c r="P33" s="23"/>
    </row>
    <row r="36" spans="16:16" x14ac:dyDescent="0.25">
      <c r="P36" s="22"/>
    </row>
    <row r="37" spans="16:16" x14ac:dyDescent="0.25">
      <c r="P37" s="23"/>
    </row>
    <row r="41" spans="16:16" x14ac:dyDescent="0.25">
      <c r="P41" s="23"/>
    </row>
    <row r="42" spans="16:16" x14ac:dyDescent="0.25">
      <c r="P42" s="23"/>
    </row>
    <row r="48" spans="16:16" x14ac:dyDescent="0.25">
      <c r="P48" s="23"/>
    </row>
  </sheetData>
  <sortState ref="P2:P48">
    <sortCondition ref="P2:P48"/>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L30"/>
  <sheetViews>
    <sheetView showGridLines="0" workbookViewId="0">
      <selection activeCell="A11" sqref="A11"/>
    </sheetView>
  </sheetViews>
  <sheetFormatPr defaultRowHeight="13.2" x14ac:dyDescent="0.25"/>
  <cols>
    <col min="1" max="1" width="54.109375" customWidth="1"/>
    <col min="2" max="2" width="11.33203125" bestFit="1" customWidth="1"/>
    <col min="8" max="8" width="11.33203125" bestFit="1" customWidth="1"/>
  </cols>
  <sheetData>
    <row r="2" spans="2:12" ht="30.75" customHeight="1" x14ac:dyDescent="0.25">
      <c r="B2" s="277" t="s">
        <v>154</v>
      </c>
      <c r="C2" s="277"/>
      <c r="D2" s="277"/>
      <c r="E2" s="277"/>
      <c r="F2" s="277"/>
      <c r="G2" s="277"/>
      <c r="H2" s="277"/>
      <c r="I2" s="277"/>
      <c r="J2" s="277"/>
      <c r="K2" s="277"/>
      <c r="L2" s="277"/>
    </row>
    <row r="4" spans="2:12" ht="15" customHeight="1" x14ac:dyDescent="0.25">
      <c r="C4" s="217" t="s">
        <v>51</v>
      </c>
      <c r="D4" s="217" t="s">
        <v>52</v>
      </c>
      <c r="E4" s="217" t="s">
        <v>53</v>
      </c>
      <c r="F4" s="217" t="s">
        <v>54</v>
      </c>
      <c r="I4" s="217" t="s">
        <v>51</v>
      </c>
      <c r="J4" s="217" t="s">
        <v>52</v>
      </c>
      <c r="K4" s="217" t="s">
        <v>53</v>
      </c>
      <c r="L4" s="217" t="s">
        <v>54</v>
      </c>
    </row>
    <row r="5" spans="2:12" ht="15" customHeight="1" x14ac:dyDescent="0.25">
      <c r="B5" s="217" t="s">
        <v>128</v>
      </c>
      <c r="C5" s="217" t="s">
        <v>55</v>
      </c>
      <c r="D5" s="217" t="s">
        <v>55</v>
      </c>
      <c r="E5" s="217" t="s">
        <v>55</v>
      </c>
      <c r="F5" s="217" t="s">
        <v>55</v>
      </c>
      <c r="H5" s="217" t="s">
        <v>128</v>
      </c>
      <c r="I5" s="218">
        <f>1+COUNTIF(C$5:C5,"x")</f>
        <v>2</v>
      </c>
      <c r="J5" s="218">
        <f>1+COUNTIF(D$5:D5,"x")</f>
        <v>2</v>
      </c>
      <c r="K5" s="218">
        <f>1+COUNTIF(E$5:E5,"x")</f>
        <v>2</v>
      </c>
      <c r="L5" s="218">
        <f>1+COUNTIF(F$5:F5,"x")</f>
        <v>2</v>
      </c>
    </row>
    <row r="6" spans="2:12" ht="15" customHeight="1" x14ac:dyDescent="0.25">
      <c r="B6" s="217" t="s">
        <v>129</v>
      </c>
      <c r="C6" s="217" t="s">
        <v>55</v>
      </c>
      <c r="D6" s="217" t="s">
        <v>55</v>
      </c>
      <c r="E6" s="217" t="s">
        <v>55</v>
      </c>
      <c r="F6" s="217" t="s">
        <v>55</v>
      </c>
      <c r="H6" s="217" t="s">
        <v>129</v>
      </c>
      <c r="I6" s="218">
        <f>1+COUNTIF(C$5:C6,"x")</f>
        <v>3</v>
      </c>
      <c r="J6" s="218">
        <f>1+COUNTIF(D$5:D6,"x")</f>
        <v>3</v>
      </c>
      <c r="K6" s="218">
        <f>1+COUNTIF(E$5:E6,"x")</f>
        <v>3</v>
      </c>
      <c r="L6" s="218">
        <f>1+COUNTIF(F$5:F6,"x")</f>
        <v>3</v>
      </c>
    </row>
    <row r="7" spans="2:12" ht="15" customHeight="1" x14ac:dyDescent="0.25">
      <c r="B7" s="217" t="s">
        <v>130</v>
      </c>
      <c r="C7" s="217" t="s">
        <v>55</v>
      </c>
      <c r="D7" s="217" t="s">
        <v>55</v>
      </c>
      <c r="E7" s="217" t="s">
        <v>55</v>
      </c>
      <c r="F7" s="217" t="s">
        <v>55</v>
      </c>
      <c r="H7" s="217" t="s">
        <v>130</v>
      </c>
      <c r="I7" s="218">
        <f>1+COUNTIF(C$5:C7,"x")</f>
        <v>4</v>
      </c>
      <c r="J7" s="218">
        <f>1+COUNTIF(D$5:D7,"x")</f>
        <v>4</v>
      </c>
      <c r="K7" s="218">
        <f>1+COUNTIF(E$5:E7,"x")</f>
        <v>4</v>
      </c>
      <c r="L7" s="218">
        <f>1+COUNTIF(F$5:F7,"x")</f>
        <v>4</v>
      </c>
    </row>
    <row r="8" spans="2:12" ht="15" customHeight="1" x14ac:dyDescent="0.25">
      <c r="B8" s="217" t="s">
        <v>131</v>
      </c>
      <c r="C8" s="217" t="s">
        <v>55</v>
      </c>
      <c r="D8" s="217" t="s">
        <v>55</v>
      </c>
      <c r="E8" s="217" t="s">
        <v>55</v>
      </c>
      <c r="F8" s="217" t="s">
        <v>55</v>
      </c>
      <c r="H8" s="217" t="s">
        <v>131</v>
      </c>
      <c r="I8" s="218">
        <f>1+COUNTIF(C$5:C8,"x")</f>
        <v>5</v>
      </c>
      <c r="J8" s="218">
        <f>1+COUNTIF(D$5:D8,"x")</f>
        <v>5</v>
      </c>
      <c r="K8" s="218">
        <f>1+COUNTIF(E$5:E8,"x")</f>
        <v>5</v>
      </c>
      <c r="L8" s="218">
        <f>1+COUNTIF(F$5:F8,"x")</f>
        <v>5</v>
      </c>
    </row>
    <row r="9" spans="2:12" ht="15" customHeight="1" x14ac:dyDescent="0.25">
      <c r="B9" s="217" t="s">
        <v>132</v>
      </c>
      <c r="C9" s="217" t="s">
        <v>55</v>
      </c>
      <c r="D9" s="217" t="s">
        <v>55</v>
      </c>
      <c r="E9" s="217" t="s">
        <v>55</v>
      </c>
      <c r="F9" s="217" t="s">
        <v>55</v>
      </c>
      <c r="H9" s="217" t="s">
        <v>132</v>
      </c>
      <c r="I9" s="218">
        <f>1+COUNTIF(C$5:C9,"x")</f>
        <v>6</v>
      </c>
      <c r="J9" s="218">
        <f>1+COUNTIF(D$5:D9,"x")</f>
        <v>6</v>
      </c>
      <c r="K9" s="218">
        <f>1+COUNTIF(E$5:E9,"x")</f>
        <v>6</v>
      </c>
      <c r="L9" s="218">
        <f>1+COUNTIF(F$5:F9,"x")</f>
        <v>6</v>
      </c>
    </row>
    <row r="10" spans="2:12" ht="15" customHeight="1" x14ac:dyDescent="0.25">
      <c r="B10" s="217" t="s">
        <v>133</v>
      </c>
      <c r="C10" s="217" t="s">
        <v>55</v>
      </c>
      <c r="D10" s="217" t="s">
        <v>55</v>
      </c>
      <c r="E10" s="217" t="s">
        <v>55</v>
      </c>
      <c r="F10" s="217" t="s">
        <v>55</v>
      </c>
      <c r="H10" s="217" t="s">
        <v>133</v>
      </c>
      <c r="I10" s="218">
        <f>1+COUNTIF(C$5:C10,"x")</f>
        <v>7</v>
      </c>
      <c r="J10" s="218">
        <f>1+COUNTIF(D$5:D10,"x")</f>
        <v>7</v>
      </c>
      <c r="K10" s="218">
        <f>1+COUNTIF(E$5:E10,"x")</f>
        <v>7</v>
      </c>
      <c r="L10" s="218">
        <f>1+COUNTIF(F$5:F10,"x")</f>
        <v>7</v>
      </c>
    </row>
    <row r="11" spans="2:12" ht="15" customHeight="1" x14ac:dyDescent="0.25">
      <c r="B11" s="217" t="s">
        <v>134</v>
      </c>
      <c r="C11" s="217" t="s">
        <v>55</v>
      </c>
      <c r="D11" s="217" t="s">
        <v>55</v>
      </c>
      <c r="E11" s="217" t="s">
        <v>55</v>
      </c>
      <c r="F11" s="217" t="s">
        <v>55</v>
      </c>
      <c r="H11" s="217" t="s">
        <v>134</v>
      </c>
      <c r="I11" s="218">
        <f>1+COUNTIF(C$5:C11,"x")</f>
        <v>8</v>
      </c>
      <c r="J11" s="218">
        <f>1+COUNTIF(D$5:D11,"x")</f>
        <v>8</v>
      </c>
      <c r="K11" s="218">
        <f>1+COUNTIF(E$5:E11,"x")</f>
        <v>8</v>
      </c>
      <c r="L11" s="218">
        <f>1+COUNTIF(F$5:F11,"x")</f>
        <v>8</v>
      </c>
    </row>
    <row r="12" spans="2:12" ht="15" customHeight="1" x14ac:dyDescent="0.25">
      <c r="B12" s="217" t="s">
        <v>135</v>
      </c>
      <c r="C12" s="217" t="s">
        <v>55</v>
      </c>
      <c r="D12" s="217" t="s">
        <v>55</v>
      </c>
      <c r="E12" s="219"/>
      <c r="F12" s="219"/>
      <c r="H12" s="217" t="s">
        <v>135</v>
      </c>
      <c r="I12" s="218">
        <f>1+COUNTIF(C$5:C12,"x")</f>
        <v>9</v>
      </c>
      <c r="J12" s="218">
        <f>1+COUNTIF(D$5:D12,"x")</f>
        <v>9</v>
      </c>
      <c r="K12" s="218">
        <f>1+COUNTIF(E$5:E12,"x")</f>
        <v>8</v>
      </c>
      <c r="L12" s="218">
        <f>1+COUNTIF(F$5:F12,"x")</f>
        <v>8</v>
      </c>
    </row>
    <row r="13" spans="2:12" ht="15" customHeight="1" x14ac:dyDescent="0.25">
      <c r="B13" s="217" t="s">
        <v>136</v>
      </c>
      <c r="C13" s="217" t="s">
        <v>55</v>
      </c>
      <c r="D13" s="217" t="s">
        <v>55</v>
      </c>
      <c r="E13" s="217" t="s">
        <v>55</v>
      </c>
      <c r="F13" s="217" t="s">
        <v>55</v>
      </c>
      <c r="H13" s="217" t="s">
        <v>136</v>
      </c>
      <c r="I13" s="218">
        <f>1+COUNTIF(C$5:C13,"x")</f>
        <v>10</v>
      </c>
      <c r="J13" s="218">
        <f>1+COUNTIF(D$5:D13,"x")</f>
        <v>10</v>
      </c>
      <c r="K13" s="218">
        <f>1+COUNTIF(E$5:E13,"x")</f>
        <v>9</v>
      </c>
      <c r="L13" s="218">
        <f>1+COUNTIF(F$5:F13,"x")</f>
        <v>9</v>
      </c>
    </row>
    <row r="14" spans="2:12" ht="15" customHeight="1" x14ac:dyDescent="0.25">
      <c r="B14" s="217" t="s">
        <v>137</v>
      </c>
      <c r="C14" s="217" t="s">
        <v>55</v>
      </c>
      <c r="D14" s="217" t="s">
        <v>55</v>
      </c>
      <c r="E14" s="217" t="s">
        <v>55</v>
      </c>
      <c r="F14" s="217" t="s">
        <v>55</v>
      </c>
      <c r="H14" s="217" t="s">
        <v>137</v>
      </c>
      <c r="I14" s="218">
        <f>1+COUNTIF(C$5:C14,"x")</f>
        <v>11</v>
      </c>
      <c r="J14" s="218">
        <f>1+COUNTIF(D$5:D14,"x")</f>
        <v>11</v>
      </c>
      <c r="K14" s="218">
        <f>1+COUNTIF(E$5:E14,"x")</f>
        <v>10</v>
      </c>
      <c r="L14" s="218">
        <f>1+COUNTIF(F$5:F14,"x")</f>
        <v>10</v>
      </c>
    </row>
    <row r="15" spans="2:12" ht="15" customHeight="1" x14ac:dyDescent="0.25">
      <c r="B15" s="217" t="s">
        <v>138</v>
      </c>
      <c r="C15" s="217" t="s">
        <v>55</v>
      </c>
      <c r="D15" s="217" t="s">
        <v>55</v>
      </c>
      <c r="E15" s="217" t="s">
        <v>55</v>
      </c>
      <c r="F15" s="217" t="s">
        <v>55</v>
      </c>
      <c r="H15" s="217" t="s">
        <v>138</v>
      </c>
      <c r="I15" s="218">
        <f>1+COUNTIF(C$5:C15,"x")</f>
        <v>12</v>
      </c>
      <c r="J15" s="218">
        <f>1+COUNTIF(D$5:D15,"x")</f>
        <v>12</v>
      </c>
      <c r="K15" s="218">
        <f>1+COUNTIF(E$5:E15,"x")</f>
        <v>11</v>
      </c>
      <c r="L15" s="218">
        <f>1+COUNTIF(F$5:F15,"x")</f>
        <v>11</v>
      </c>
    </row>
    <row r="16" spans="2:12" ht="15" customHeight="1" x14ac:dyDescent="0.25">
      <c r="B16" s="217" t="s">
        <v>139</v>
      </c>
      <c r="C16" s="217" t="s">
        <v>55</v>
      </c>
      <c r="D16" s="217" t="s">
        <v>55</v>
      </c>
      <c r="E16" s="217" t="s">
        <v>55</v>
      </c>
      <c r="F16" s="217" t="s">
        <v>55</v>
      </c>
      <c r="H16" s="217" t="s">
        <v>139</v>
      </c>
      <c r="I16" s="218">
        <f>1+COUNTIF(C$5:C16,"x")</f>
        <v>13</v>
      </c>
      <c r="J16" s="218">
        <f>1+COUNTIF(D$5:D16,"x")</f>
        <v>13</v>
      </c>
      <c r="K16" s="218">
        <f>1+COUNTIF(E$5:E16,"x")</f>
        <v>12</v>
      </c>
      <c r="L16" s="218">
        <f>1+COUNTIF(F$5:F16,"x")</f>
        <v>12</v>
      </c>
    </row>
    <row r="17" spans="2:12" ht="15" customHeight="1" x14ac:dyDescent="0.25">
      <c r="B17" s="217" t="s">
        <v>140</v>
      </c>
      <c r="C17" s="217" t="s">
        <v>55</v>
      </c>
      <c r="D17" s="217" t="s">
        <v>55</v>
      </c>
      <c r="E17" s="217" t="s">
        <v>55</v>
      </c>
      <c r="F17" s="219"/>
      <c r="H17" s="217" t="s">
        <v>140</v>
      </c>
      <c r="I17" s="218">
        <f>1+COUNTIF(C$5:C17,"x")</f>
        <v>14</v>
      </c>
      <c r="J17" s="218">
        <f>1+COUNTIF(D$5:D17,"x")</f>
        <v>14</v>
      </c>
      <c r="K17" s="218">
        <f>1+COUNTIF(E$5:E17,"x")</f>
        <v>13</v>
      </c>
      <c r="L17" s="218">
        <f>1+COUNTIF(F$5:F17,"x")</f>
        <v>12</v>
      </c>
    </row>
    <row r="18" spans="2:12" ht="15" customHeight="1" x14ac:dyDescent="0.25">
      <c r="B18" s="217" t="s">
        <v>141</v>
      </c>
      <c r="C18" s="217" t="s">
        <v>55</v>
      </c>
      <c r="D18" s="217" t="s">
        <v>55</v>
      </c>
      <c r="E18" s="217" t="s">
        <v>55</v>
      </c>
      <c r="F18" s="217" t="s">
        <v>55</v>
      </c>
      <c r="H18" s="217" t="s">
        <v>141</v>
      </c>
      <c r="I18" s="218">
        <f>1+COUNTIF(C$5:C18,"x")</f>
        <v>15</v>
      </c>
      <c r="J18" s="218">
        <f>1+COUNTIF(D$5:D18,"x")</f>
        <v>15</v>
      </c>
      <c r="K18" s="218">
        <f>1+COUNTIF(E$5:E18,"x")</f>
        <v>14</v>
      </c>
      <c r="L18" s="218">
        <f>1+COUNTIF(F$5:F18,"x")</f>
        <v>13</v>
      </c>
    </row>
    <row r="19" spans="2:12" ht="15" customHeight="1" x14ac:dyDescent="0.25">
      <c r="B19" s="217" t="s">
        <v>142</v>
      </c>
      <c r="C19" s="217" t="s">
        <v>55</v>
      </c>
      <c r="D19" s="217" t="s">
        <v>55</v>
      </c>
      <c r="E19" s="217" t="s">
        <v>55</v>
      </c>
      <c r="F19" s="217" t="s">
        <v>55</v>
      </c>
      <c r="H19" s="217" t="s">
        <v>142</v>
      </c>
      <c r="I19" s="218">
        <f>1+COUNTIF(C$5:C19,"x")</f>
        <v>16</v>
      </c>
      <c r="J19" s="218">
        <f>1+COUNTIF(D$5:D19,"x")</f>
        <v>16</v>
      </c>
      <c r="K19" s="218">
        <f>1+COUNTIF(E$5:E19,"x")</f>
        <v>15</v>
      </c>
      <c r="L19" s="218">
        <f>1+COUNTIF(F$5:F19,"x")</f>
        <v>14</v>
      </c>
    </row>
    <row r="20" spans="2:12" ht="15" customHeight="1" x14ac:dyDescent="0.25">
      <c r="B20" s="217" t="s">
        <v>143</v>
      </c>
      <c r="C20" s="217" t="s">
        <v>55</v>
      </c>
      <c r="D20" s="217" t="s">
        <v>55</v>
      </c>
      <c r="E20" s="217" t="s">
        <v>55</v>
      </c>
      <c r="F20" s="217" t="s">
        <v>55</v>
      </c>
      <c r="H20" s="217" t="s">
        <v>143</v>
      </c>
      <c r="I20" s="218">
        <f>1+COUNTIF(C$5:C20,"x")</f>
        <v>17</v>
      </c>
      <c r="J20" s="218">
        <f>1+COUNTIF(D$5:D20,"x")</f>
        <v>17</v>
      </c>
      <c r="K20" s="218">
        <f>1+COUNTIF(E$5:E20,"x")</f>
        <v>16</v>
      </c>
      <c r="L20" s="218">
        <f>1+COUNTIF(F$5:F20,"x")</f>
        <v>15</v>
      </c>
    </row>
    <row r="21" spans="2:12" ht="15" customHeight="1" x14ac:dyDescent="0.25">
      <c r="B21" s="217" t="s">
        <v>144</v>
      </c>
      <c r="C21" s="217" t="s">
        <v>55</v>
      </c>
      <c r="D21" s="217" t="s">
        <v>55</v>
      </c>
      <c r="E21" s="217" t="s">
        <v>55</v>
      </c>
      <c r="F21" s="217" t="s">
        <v>55</v>
      </c>
      <c r="H21" s="217" t="s">
        <v>144</v>
      </c>
      <c r="I21" s="218">
        <f>1+COUNTIF(C$5:C21,"x")</f>
        <v>18</v>
      </c>
      <c r="J21" s="218">
        <f>1+COUNTIF(D$5:D21,"x")</f>
        <v>18</v>
      </c>
      <c r="K21" s="218">
        <f>1+COUNTIF(E$5:E21,"x")</f>
        <v>17</v>
      </c>
      <c r="L21" s="218">
        <f>1+COUNTIF(F$5:F21,"x")</f>
        <v>16</v>
      </c>
    </row>
    <row r="22" spans="2:12" ht="15" customHeight="1" x14ac:dyDescent="0.25">
      <c r="B22" s="217" t="s">
        <v>145</v>
      </c>
      <c r="C22" s="217" t="s">
        <v>55</v>
      </c>
      <c r="D22" s="217" t="s">
        <v>55</v>
      </c>
      <c r="E22" s="217" t="s">
        <v>55</v>
      </c>
      <c r="F22" s="217" t="s">
        <v>55</v>
      </c>
      <c r="H22" s="217" t="s">
        <v>145</v>
      </c>
      <c r="I22" s="218">
        <f>1+COUNTIF(C$5:C22,"x")</f>
        <v>19</v>
      </c>
      <c r="J22" s="218">
        <f>1+COUNTIF(D$5:D22,"x")</f>
        <v>19</v>
      </c>
      <c r="K22" s="218">
        <f>1+COUNTIF(E$5:E22,"x")</f>
        <v>18</v>
      </c>
      <c r="L22" s="218">
        <f>1+COUNTIF(F$5:F22,"x")</f>
        <v>17</v>
      </c>
    </row>
    <row r="23" spans="2:12" ht="15" customHeight="1" x14ac:dyDescent="0.25">
      <c r="B23" s="217" t="s">
        <v>146</v>
      </c>
      <c r="C23" s="217" t="s">
        <v>55</v>
      </c>
      <c r="D23" s="217" t="s">
        <v>55</v>
      </c>
      <c r="E23" s="217" t="s">
        <v>55</v>
      </c>
      <c r="F23" s="217" t="s">
        <v>55</v>
      </c>
      <c r="H23" s="217" t="s">
        <v>146</v>
      </c>
      <c r="I23" s="218">
        <f>1+COUNTIF(C$5:C23,"x")</f>
        <v>20</v>
      </c>
      <c r="J23" s="218">
        <f>1+COUNTIF(D$5:D23,"x")</f>
        <v>20</v>
      </c>
      <c r="K23" s="218">
        <f>1+COUNTIF(E$5:E23,"x")</f>
        <v>19</v>
      </c>
      <c r="L23" s="218">
        <f>1+COUNTIF(F$5:F23,"x")</f>
        <v>18</v>
      </c>
    </row>
    <row r="24" spans="2:12" ht="15" customHeight="1" x14ac:dyDescent="0.25">
      <c r="B24" s="217" t="s">
        <v>147</v>
      </c>
      <c r="C24" s="217" t="s">
        <v>55</v>
      </c>
      <c r="D24" s="217" t="s">
        <v>55</v>
      </c>
      <c r="E24" s="217" t="s">
        <v>55</v>
      </c>
      <c r="F24" s="217" t="s">
        <v>55</v>
      </c>
      <c r="H24" s="217" t="s">
        <v>147</v>
      </c>
      <c r="I24" s="218">
        <f>1+COUNTIF(C$5:C24,"x")</f>
        <v>21</v>
      </c>
      <c r="J24" s="218">
        <f>1+COUNTIF(D$5:D24,"x")</f>
        <v>21</v>
      </c>
      <c r="K24" s="218">
        <f>1+COUNTIF(E$5:E24,"x")</f>
        <v>20</v>
      </c>
      <c r="L24" s="218">
        <f>1+COUNTIF(F$5:F24,"x")</f>
        <v>19</v>
      </c>
    </row>
    <row r="25" spans="2:12" ht="15" customHeight="1" x14ac:dyDescent="0.25">
      <c r="B25" s="217" t="s">
        <v>148</v>
      </c>
      <c r="C25" s="217" t="s">
        <v>55</v>
      </c>
      <c r="D25" s="217" t="s">
        <v>55</v>
      </c>
      <c r="E25" s="219"/>
      <c r="F25" s="219"/>
      <c r="H25" s="217" t="s">
        <v>148</v>
      </c>
      <c r="I25" s="218">
        <f>1+COUNTIF(C$5:C25,"x")</f>
        <v>22</v>
      </c>
      <c r="J25" s="218">
        <f>1+COUNTIF(D$5:D25,"x")</f>
        <v>22</v>
      </c>
      <c r="K25" s="218">
        <f>1+COUNTIF(E$5:E25,"x")</f>
        <v>20</v>
      </c>
      <c r="L25" s="218">
        <f>1+COUNTIF(F$5:F25,"x")</f>
        <v>19</v>
      </c>
    </row>
    <row r="26" spans="2:12" ht="15" customHeight="1" x14ac:dyDescent="0.25">
      <c r="B26" s="217" t="s">
        <v>149</v>
      </c>
      <c r="C26" s="217" t="s">
        <v>55</v>
      </c>
      <c r="D26" s="217" t="s">
        <v>55</v>
      </c>
      <c r="E26" s="217" t="s">
        <v>55</v>
      </c>
      <c r="F26" s="217" t="s">
        <v>55</v>
      </c>
      <c r="H26" s="217" t="s">
        <v>149</v>
      </c>
      <c r="I26" s="218">
        <f>1+COUNTIF(C$5:C26,"x")</f>
        <v>23</v>
      </c>
      <c r="J26" s="218">
        <f>1+COUNTIF(D$5:D26,"x")</f>
        <v>23</v>
      </c>
      <c r="K26" s="218">
        <f>1+COUNTIF(E$5:E26,"x")</f>
        <v>21</v>
      </c>
      <c r="L26" s="218">
        <f>1+COUNTIF(F$5:F26,"x")</f>
        <v>20</v>
      </c>
    </row>
    <row r="27" spans="2:12" ht="15" customHeight="1" x14ac:dyDescent="0.25">
      <c r="B27" s="217" t="s">
        <v>150</v>
      </c>
      <c r="C27" s="217" t="s">
        <v>55</v>
      </c>
      <c r="D27" s="217" t="s">
        <v>55</v>
      </c>
      <c r="E27" s="217" t="s">
        <v>55</v>
      </c>
      <c r="F27" s="217" t="s">
        <v>55</v>
      </c>
      <c r="H27" s="217" t="s">
        <v>150</v>
      </c>
      <c r="I27" s="218">
        <f>1+COUNTIF(C$5:C27,"x")</f>
        <v>24</v>
      </c>
      <c r="J27" s="218">
        <f>1+COUNTIF(D$5:D27,"x")</f>
        <v>24</v>
      </c>
      <c r="K27" s="218">
        <f>1+COUNTIF(E$5:E27,"x")</f>
        <v>22</v>
      </c>
      <c r="L27" s="218">
        <f>1+COUNTIF(F$5:F27,"x")</f>
        <v>21</v>
      </c>
    </row>
    <row r="28" spans="2:12" ht="15" customHeight="1" x14ac:dyDescent="0.25">
      <c r="B28" s="217" t="s">
        <v>151</v>
      </c>
      <c r="C28" s="217" t="s">
        <v>55</v>
      </c>
      <c r="D28" s="217" t="s">
        <v>55</v>
      </c>
      <c r="E28" s="217" t="s">
        <v>55</v>
      </c>
      <c r="F28" s="217" t="s">
        <v>55</v>
      </c>
      <c r="H28" s="217" t="s">
        <v>151</v>
      </c>
      <c r="I28" s="218">
        <f>1+COUNTIF(C$5:C28,"x")</f>
        <v>25</v>
      </c>
      <c r="J28" s="218">
        <f>1+COUNTIF(D$5:D28,"x")</f>
        <v>25</v>
      </c>
      <c r="K28" s="218">
        <f>1+COUNTIF(E$5:E28,"x")</f>
        <v>23</v>
      </c>
      <c r="L28" s="218">
        <f>1+COUNTIF(F$5:F28,"x")</f>
        <v>22</v>
      </c>
    </row>
    <row r="29" spans="2:12" ht="15" customHeight="1" x14ac:dyDescent="0.25">
      <c r="B29" s="217" t="s">
        <v>152</v>
      </c>
      <c r="C29" s="217" t="s">
        <v>55</v>
      </c>
      <c r="D29" s="217" t="s">
        <v>55</v>
      </c>
      <c r="E29" s="217" t="s">
        <v>55</v>
      </c>
      <c r="F29" s="217" t="s">
        <v>55</v>
      </c>
      <c r="H29" s="217" t="s">
        <v>152</v>
      </c>
      <c r="I29" s="218">
        <f>1+COUNTIF(C$5:C29,"x")</f>
        <v>26</v>
      </c>
      <c r="J29" s="218">
        <f>1+COUNTIF(D$5:D29,"x")</f>
        <v>26</v>
      </c>
      <c r="K29" s="218">
        <f>1+COUNTIF(E$5:E29,"x")</f>
        <v>24</v>
      </c>
      <c r="L29" s="218">
        <f>1+COUNTIF(F$5:F29,"x")</f>
        <v>23</v>
      </c>
    </row>
    <row r="30" spans="2:12" ht="15" customHeight="1" x14ac:dyDescent="0.25">
      <c r="B30" s="217" t="s">
        <v>153</v>
      </c>
      <c r="C30" s="217" t="s">
        <v>55</v>
      </c>
      <c r="D30" s="217" t="s">
        <v>55</v>
      </c>
      <c r="E30" s="217" t="s">
        <v>55</v>
      </c>
      <c r="F30" s="219"/>
      <c r="H30" s="217" t="s">
        <v>153</v>
      </c>
      <c r="I30" s="218">
        <f>1+COUNTIF(C$5:C30,"x")</f>
        <v>27</v>
      </c>
      <c r="J30" s="218">
        <f>1+COUNTIF(D$5:D30,"x")</f>
        <v>27</v>
      </c>
      <c r="K30" s="218">
        <f>1+COUNTIF(E$5:E30,"x")</f>
        <v>25</v>
      </c>
      <c r="L30" s="218">
        <f>1+COUNTIF(F$5:F30,"x")</f>
        <v>23</v>
      </c>
    </row>
  </sheetData>
  <mergeCells count="1">
    <mergeCell ref="B2:L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AC57"/>
  <sheetViews>
    <sheetView topLeftCell="C1" workbookViewId="0">
      <selection activeCell="J31" sqref="J31"/>
    </sheetView>
  </sheetViews>
  <sheetFormatPr defaultColWidth="9.109375" defaultRowHeight="13.2" x14ac:dyDescent="0.25"/>
  <cols>
    <col min="1" max="1" width="5.109375" style="21" customWidth="1"/>
    <col min="2" max="2" width="19.6640625" style="21" bestFit="1" customWidth="1"/>
    <col min="3" max="28" width="4.33203125" style="23" customWidth="1"/>
    <col min="29" max="29" width="9.109375" style="222"/>
    <col min="30" max="16384" width="9.109375" style="21"/>
  </cols>
  <sheetData>
    <row r="2" spans="1:29" x14ac:dyDescent="0.25">
      <c r="A2" s="278" t="s">
        <v>51</v>
      </c>
      <c r="B2" s="24" t="s">
        <v>19</v>
      </c>
      <c r="C2" s="25">
        <f>IFERROR(IF(ISNA(VLOOKUP($B2,Overview!D$5:D$11,1,0)),VLOOKUP($B2,Overview!F$5:I$11,4,0),VLOOKUP($B2,Overview!D$5:G$11,4,0))," ")</f>
        <v>8</v>
      </c>
      <c r="D2" s="25" t="str">
        <f>IFERROR(IF(ISNA(VLOOKUP($B2,Overview!K$5:K$11,1,0)),VLOOKUP($B2,Overview!M$5:P$11,4,0),VLOOKUP($B2,Overview!K$5:N$11,4,0))," ")</f>
        <v xml:space="preserve"> </v>
      </c>
      <c r="E2" s="25">
        <f>IFERROR(IF(ISNA(VLOOKUP($B2,Overview!R$5:R$11,1,0)),VLOOKUP($B2,Overview!T$5:W$11,4,0),VLOOKUP($B2,Overview!R$5:U$11,4,0))," ")</f>
        <v>9</v>
      </c>
      <c r="F2" s="25">
        <f>IFERROR(IF(ISNA(VLOOKUP($B2,Overview!Y$5:Y$11,1,0)),VLOOKUP($B2,Overview!AA$5:AD$11,4,0),VLOOKUP($B2,Overview!Y$5:AB$11,4,0))," ")</f>
        <v>9</v>
      </c>
      <c r="G2" s="25">
        <f>IFERROR(IF(ISNA(VLOOKUP($B2,Overview!AF$5:AF$11,1,0)),VLOOKUP($B2,Overview!AH$5:AK$11,4,0),VLOOKUP($B2,Overview!AF$5:AI$11,4,0))," ")</f>
        <v>8</v>
      </c>
      <c r="H2" s="25">
        <f>IFERROR(IF(ISNA(VLOOKUP($B2,Overview!AM$5:AM$11,1,0)),VLOOKUP($B2,Overview!AO$5:AR$11,4,0),VLOOKUP($B2,Overview!AM$5:AP$11,4,0))," ")</f>
        <v>11</v>
      </c>
      <c r="I2" s="25">
        <f>IFERROR(IF(ISNA(VLOOKUP($B2,Overview!AT$5:AT$11,1,0)),VLOOKUP($B2,Overview!AV$5:AY$11,4,0),VLOOKUP($B2,Overview!AT$5:AW$11,4,0))," ")</f>
        <v>9</v>
      </c>
      <c r="J2" s="25">
        <f>IFERROR(IF(ISNA(VLOOKUP($B2,Overview!BA$5:BA$11,1,0)),VLOOKUP($B2,Overview!BC$5:BF$11,4,0),VLOOKUP($B2,Overview!BA$5:BD$11,4,0))," ")</f>
        <v>7</v>
      </c>
      <c r="K2" s="25">
        <f>IFERROR(IF(ISNA(VLOOKUP($B2,Overview!BH$5:BH$11,1,0)),VLOOKUP($B2,Overview!BJ$5:BM$11,4,0),VLOOKUP($B2,Overview!BH$5:BK$11,4,0))," ")</f>
        <v>9</v>
      </c>
      <c r="L2" s="25">
        <f>IFERROR(IF(ISNA(VLOOKUP($B2,Overview!BO$5:BO$11,1,0)),VLOOKUP($B2,Overview!BQ$5:BT$11,4,0),VLOOKUP($B2,Overview!BO$5:BR$11,4,0))," ")</f>
        <v>9</v>
      </c>
      <c r="M2" s="25">
        <f>IFERROR(IF(ISNA(VLOOKUP($B2,Overview!BV$5:BV$11,1,0)),VLOOKUP($B2,Overview!BX$5:CA$11,4,0),VLOOKUP($B2,Overview!BV$5:BY$11,4,0))," ")</f>
        <v>7</v>
      </c>
      <c r="N2" s="25">
        <f>IFERROR(IF(ISNA(VLOOKUP($B2,Overview!CC$5:CC$11,1,0)),VLOOKUP($B2,Overview!CE$5:CH$11,4,0),VLOOKUP($B2,Overview!CC$5:CF$11,4,0))," ")</f>
        <v>7</v>
      </c>
      <c r="O2" s="25">
        <f>IFERROR(IF(ISNA(VLOOKUP($B2,Overview!CJ$5:CJ$11,1,0)),VLOOKUP($B2,Overview!CL$5:CO$11,4,0),VLOOKUP($B2,Overview!CJ$5:CM$11,4,0))," ")</f>
        <v>6</v>
      </c>
      <c r="P2" s="25">
        <f>IFERROR(IF(ISNA(VLOOKUP($B2,Overview!CQ$5:CQ$11,1,0)),VLOOKUP($B2,Overview!CS$5:CV$11,4,0),VLOOKUP($B2,Overview!CQ$5:CT$11,4,0))," ")</f>
        <v>5</v>
      </c>
      <c r="Q2" s="25" t="str">
        <f>IFERROR(IF(ISNA(VLOOKUP($B2,Overview!CX$5:CX$11,1,0)),VLOOKUP($B2,Overview!CZ$5:DC$11,4,0),VLOOKUP($B2,Overview!CX$5:DA$11,4,0))," ")</f>
        <v xml:space="preserve"> </v>
      </c>
      <c r="R2" s="25">
        <f>IFERROR(IF(ISNA(VLOOKUP($B2,Overview!DE$5:DE$11,1,0)),VLOOKUP($B2,Overview!DG$5:DJ$11,4,0),VLOOKUP($B2,Overview!DE$5:DH$11,4,0))," ")</f>
        <v>7</v>
      </c>
      <c r="S2" s="25">
        <f>IFERROR(IF(ISNA(VLOOKUP($B2,Overview!DL$5:DL$11,1,0)),VLOOKUP($B2,Overview!DN$5:DQ$11,4,0),VLOOKUP($B2,Overview!DL$5:DO$11,4,0))," ")</f>
        <v>11</v>
      </c>
      <c r="T2" s="25">
        <f>IFERROR(IF(ISNA(VLOOKUP($B2,Overview!DS$5:DS$11,1,0)),VLOOKUP($B2,Overview!DU$5:DX$11,4,0),VLOOKUP($B2,Overview!DS$5:DV$11,4,0))," ")</f>
        <v>9</v>
      </c>
      <c r="U2" s="25">
        <f>IFERROR(IF(ISNA(VLOOKUP($B2,Overview!DZ$5:DZ$11,1,0)),VLOOKUP($B2,Overview!EB$5:EE$11,4,0),VLOOKUP($B2,Overview!DZ$5:EC$11,4,0))," ")</f>
        <v>7</v>
      </c>
      <c r="V2" s="25">
        <f>IFERROR(IF(ISNA(VLOOKUP($B2,Overview!EG$5:EG$11,1,0)),VLOOKUP($B2,Overview!EI$5:EL$11,4,0),VLOOKUP($B2,Overview!EG$5:EJ$11,4,0))," ")</f>
        <v>8</v>
      </c>
      <c r="W2" s="25">
        <f>IFERROR(IF(ISNA(VLOOKUP($B2,Overview!EN$5:EN$11,1,0)),VLOOKUP($B2,Overview!EP$5:ES$11,4,0),VLOOKUP($B2,Overview!EN$5:EQ$11,4,0))," ")</f>
        <v>10</v>
      </c>
      <c r="X2" s="25">
        <f>IFERROR(IF(ISNA(VLOOKUP($B2,Overview!EU$5:EU$11,1,0)),VLOOKUP($B2,Overview!EW$5:EZ$11,4,0),VLOOKUP($B2,Overview!EU$5:EX$11,4,0))," ")</f>
        <v>6</v>
      </c>
      <c r="Y2" s="25">
        <f>IFERROR(IF(ISNA(VLOOKUP($B2,Overview!FB$5:FB$11,1,0)),VLOOKUP($B2,Overview!FD$5:FG$11,4,0),VLOOKUP($B2,Overview!FB$5:FE$11,4,0))," ")</f>
        <v>10</v>
      </c>
      <c r="Z2" s="25">
        <f>IFERROR(IF(ISNA(VLOOKUP($B2,Overview!FI$5:FI$11,1,0)),VLOOKUP($B2,Overview!FK$5:FN$11,4,0),VLOOKUP($B2,Overview!FI$5:FL$11,4,0))," ")</f>
        <v>7</v>
      </c>
      <c r="AA2" s="25">
        <f>IFERROR(IF(ISNA(VLOOKUP($B2,Overview!FP$5:FP$11,1,0)),VLOOKUP($B2,Overview!FR$5:FU$11,4,0),VLOOKUP($B2,Overview!FP$5:FS$11,4,0))," ")</f>
        <v>7</v>
      </c>
      <c r="AB2" s="25">
        <f>IFERROR(IF(ISNA(VLOOKUP($B2,Overview!FW$5:FW$11,1,0)),VLOOKUP($B2,Overview!FY$5:GB$11,4,0),VLOOKUP($B2,Overview!FW$5:FZ$11,4,0))," ")</f>
        <v>4</v>
      </c>
      <c r="AC2" s="223" t="s">
        <v>155</v>
      </c>
    </row>
    <row r="3" spans="1:29" x14ac:dyDescent="0.25">
      <c r="A3" s="278"/>
      <c r="B3" s="24" t="s">
        <v>12</v>
      </c>
      <c r="C3" s="25">
        <f>IFERROR(IF(ISNA(VLOOKUP($B3,Overview!D$5:D$11,1,0)),VLOOKUP($B3,Overview!F$5:I$11,4,0),VLOOKUP($B3,Overview!D$5:G$11,4,0))," ")</f>
        <v>9</v>
      </c>
      <c r="D3" s="25">
        <f>IFERROR(IF(ISNA(VLOOKUP($B3,Overview!K$5:K$11,1,0)),VLOOKUP($B3,Overview!M$5:P$11,4,0),VLOOKUP($B3,Overview!K$5:N$11,4,0))," ")</f>
        <v>7</v>
      </c>
      <c r="E3" s="25">
        <f>IFERROR(IF(ISNA(VLOOKUP($B3,Overview!R$5:R$11,1,0)),VLOOKUP($B3,Overview!T$5:W$11,4,0),VLOOKUP($B3,Overview!R$5:U$11,4,0))," ")</f>
        <v>3</v>
      </c>
      <c r="F3" s="25">
        <f>IFERROR(IF(ISNA(VLOOKUP($B3,Overview!Y$5:Y$11,1,0)),VLOOKUP($B3,Overview!AA$5:AD$11,4,0),VLOOKUP($B3,Overview!Y$5:AB$11,4,0))," ")</f>
        <v>8</v>
      </c>
      <c r="G3" s="25">
        <f>IFERROR(IF(ISNA(VLOOKUP($B3,Overview!AF$5:AF$11,1,0)),VLOOKUP($B3,Overview!AH$5:AK$11,4,0),VLOOKUP($B3,Overview!AF$5:AI$11,4,0))," ")</f>
        <v>8</v>
      </c>
      <c r="H3" s="25" t="str">
        <f>IFERROR(IF(ISNA(VLOOKUP($B3,Overview!AM$5:AM$11,1,0)),VLOOKUP($B3,Overview!AO$5:AR$11,4,0),VLOOKUP($B3,Overview!AM$5:AP$11,4,0))," ")</f>
        <v xml:space="preserve"> </v>
      </c>
      <c r="I3" s="25">
        <f>IFERROR(IF(ISNA(VLOOKUP($B3,Overview!AT$5:AT$11,1,0)),VLOOKUP($B3,Overview!AV$5:AY$11,4,0),VLOOKUP($B3,Overview!AT$5:AW$11,4,0))," ")</f>
        <v>7</v>
      </c>
      <c r="J3" s="25">
        <f>IFERROR(IF(ISNA(VLOOKUP($B3,Overview!BA$5:BA$11,1,0)),VLOOKUP($B3,Overview!BC$5:BF$11,4,0),VLOOKUP($B3,Overview!BA$5:BD$11,4,0))," ")</f>
        <v>11</v>
      </c>
      <c r="K3" s="25">
        <f>IFERROR(IF(ISNA(VLOOKUP($B3,Overview!BH$5:BH$11,1,0)),VLOOKUP($B3,Overview!BJ$5:BM$11,4,0),VLOOKUP($B3,Overview!BH$5:BK$11,4,0))," ")</f>
        <v>10</v>
      </c>
      <c r="L3" s="25">
        <f>IFERROR(IF(ISNA(VLOOKUP($B3,Overview!BO$5:BO$11,1,0)),VLOOKUP($B3,Overview!BQ$5:BT$11,4,0),VLOOKUP($B3,Overview!BO$5:BR$11,4,0))," ")</f>
        <v>3</v>
      </c>
      <c r="M3" s="25">
        <f>IFERROR(IF(ISNA(VLOOKUP($B3,Overview!BV$5:BV$11,1,0)),VLOOKUP($B3,Overview!BX$5:CA$11,4,0),VLOOKUP($B3,Overview!BV$5:BY$11,4,0))," ")</f>
        <v>4</v>
      </c>
      <c r="N3" s="25">
        <f>IFERROR(IF(ISNA(VLOOKUP($B3,Overview!CC$5:CC$11,1,0)),VLOOKUP($B3,Overview!CE$5:CH$11,4,0),VLOOKUP($B3,Overview!CC$5:CF$11,4,0))," ")</f>
        <v>9</v>
      </c>
      <c r="O3" s="25">
        <f>IFERROR(IF(ISNA(VLOOKUP($B3,Overview!CJ$5:CJ$11,1,0)),VLOOKUP($B3,Overview!CL$5:CO$11,4,0),VLOOKUP($B3,Overview!CJ$5:CM$11,4,0))," ")</f>
        <v>9</v>
      </c>
      <c r="P3" s="25">
        <f>IFERROR(IF(ISNA(VLOOKUP($B3,Overview!CQ$5:CQ$11,1,0)),VLOOKUP($B3,Overview!CS$5:CV$11,4,0),VLOOKUP($B3,Overview!CQ$5:CT$11,4,0))," ")</f>
        <v>8</v>
      </c>
      <c r="Q3" s="25">
        <f>IFERROR(IF(ISNA(VLOOKUP($B3,Overview!CX$5:CX$11,1,0)),VLOOKUP($B3,Overview!CZ$5:DC$11,4,0),VLOOKUP($B3,Overview!CX$5:DA$11,4,0))," ")</f>
        <v>10</v>
      </c>
      <c r="R3" s="25">
        <f>IFERROR(IF(ISNA(VLOOKUP($B3,Overview!DE$5:DE$11,1,0)),VLOOKUP($B3,Overview!DG$5:DJ$11,4,0),VLOOKUP($B3,Overview!DE$5:DH$11,4,0))," ")</f>
        <v>5</v>
      </c>
      <c r="S3" s="25">
        <f>IFERROR(IF(ISNA(VLOOKUP($B3,Overview!DL$5:DL$11,1,0)),VLOOKUP($B3,Overview!DN$5:DQ$11,4,0),VLOOKUP($B3,Overview!DL$5:DO$11,4,0))," ")</f>
        <v>4</v>
      </c>
      <c r="T3" s="25">
        <f>IFERROR(IF(ISNA(VLOOKUP($B3,Overview!DS$5:DS$11,1,0)),VLOOKUP($B3,Overview!DU$5:DX$11,4,0),VLOOKUP($B3,Overview!DS$5:DV$11,4,0))," ")</f>
        <v>10</v>
      </c>
      <c r="U3" s="25" t="str">
        <f>IFERROR(IF(ISNA(VLOOKUP($B3,Overview!DZ$5:DZ$11,1,0)),VLOOKUP($B3,Overview!EB$5:EE$11,4,0),VLOOKUP($B3,Overview!DZ$5:EC$11,4,0))," ")</f>
        <v xml:space="preserve"> </v>
      </c>
      <c r="V3" s="25">
        <f>IFERROR(IF(ISNA(VLOOKUP($B3,Overview!EG$5:EG$11,1,0)),VLOOKUP($B3,Overview!EI$5:EL$11,4,0),VLOOKUP($B3,Overview!EG$5:EJ$11,4,0))," ")</f>
        <v>5</v>
      </c>
      <c r="W3" s="25">
        <f>IFERROR(IF(ISNA(VLOOKUP($B3,Overview!EN$5:EN$11,1,0)),VLOOKUP($B3,Overview!EP$5:ES$11,4,0),VLOOKUP($B3,Overview!EN$5:EQ$11,4,0))," ")</f>
        <v>9</v>
      </c>
      <c r="X3" s="25">
        <f>IFERROR(IF(ISNA(VLOOKUP($B3,Overview!EU$5:EU$11,1,0)),VLOOKUP($B3,Overview!EW$5:EZ$11,4,0),VLOOKUP($B3,Overview!EU$5:EX$11,4,0))," ")</f>
        <v>10</v>
      </c>
      <c r="Y3" s="25">
        <f>IFERROR(IF(ISNA(VLOOKUP($B3,Overview!FB$5:FB$11,1,0)),VLOOKUP($B3,Overview!FD$5:FG$11,4,0),VLOOKUP($B3,Overview!FB$5:FE$11,4,0))," ")</f>
        <v>7</v>
      </c>
      <c r="Z3" s="25">
        <f>IFERROR(IF(ISNA(VLOOKUP($B3,Overview!FI$5:FI$11,1,0)),VLOOKUP($B3,Overview!FK$5:FN$11,4,0),VLOOKUP($B3,Overview!FI$5:FL$11,4,0))," ")</f>
        <v>6</v>
      </c>
      <c r="AA3" s="25">
        <f>IFERROR(IF(ISNA(VLOOKUP($B3,Overview!FP$5:FP$11,1,0)),VLOOKUP($B3,Overview!FR$5:FU$11,4,0),VLOOKUP($B3,Overview!FP$5:FS$11,4,0))," ")</f>
        <v>7</v>
      </c>
      <c r="AB3" s="25">
        <f>IFERROR(IF(ISNA(VLOOKUP($B3,Overview!FW$5:FW$11,1,0)),VLOOKUP($B3,Overview!FY$5:GB$11,4,0),VLOOKUP($B3,Overview!FW$5:FZ$11,4,0))," ")</f>
        <v>9</v>
      </c>
      <c r="AC3" s="223" t="s">
        <v>155</v>
      </c>
    </row>
    <row r="4" spans="1:29" x14ac:dyDescent="0.25">
      <c r="A4" s="278"/>
      <c r="B4" s="24" t="s">
        <v>65</v>
      </c>
      <c r="C4" s="25">
        <f>IFERROR(IF(ISNA(VLOOKUP($B4,Overview!D$5:D$11,1,0)),VLOOKUP($B4,Overview!F$5:I$11,4,0),VLOOKUP($B4,Overview!D$5:G$11,4,0))," ")</f>
        <v>2</v>
      </c>
      <c r="D4" s="25">
        <f>IFERROR(IF(ISNA(VLOOKUP($B4,Overview!K$5:K$11,1,0)),VLOOKUP($B4,Overview!M$5:P$11,4,0),VLOOKUP($B4,Overview!K$5:N$11,4,0))," ")</f>
        <v>5</v>
      </c>
      <c r="E4" s="25">
        <f>IFERROR(IF(ISNA(VLOOKUP($B4,Overview!R$5:R$11,1,0)),VLOOKUP($B4,Overview!T$5:W$11,4,0),VLOOKUP($B4,Overview!R$5:U$11,4,0))," ")</f>
        <v>3</v>
      </c>
      <c r="F4" s="25">
        <f>IFERROR(IF(ISNA(VLOOKUP($B4,Overview!Y$5:Y$11,1,0)),VLOOKUP($B4,Overview!AA$5:AD$11,4,0),VLOOKUP($B4,Overview!Y$5:AB$11,4,0))," ")</f>
        <v>4</v>
      </c>
      <c r="G4" s="25">
        <f>IFERROR(IF(ISNA(VLOOKUP($B4,Overview!AF$5:AF$11,1,0)),VLOOKUP($B4,Overview!AH$5:AK$11,4,0),VLOOKUP($B4,Overview!AF$5:AI$11,4,0))," ")</f>
        <v>3</v>
      </c>
      <c r="H4" s="25">
        <f>IFERROR(IF(ISNA(VLOOKUP($B4,Overview!AM$5:AM$11,1,0)),VLOOKUP($B4,Overview!AO$5:AR$11,4,0),VLOOKUP($B4,Overview!AM$5:AP$11,4,0))," ")</f>
        <v>1</v>
      </c>
      <c r="I4" s="25" t="str">
        <f>IFERROR(IF(ISNA(VLOOKUP($B4,Overview!AT$5:AT$11,1,0)),VLOOKUP($B4,Overview!AV$5:AY$11,4,0),VLOOKUP($B4,Overview!AT$5:AW$11,4,0))," ")</f>
        <v xml:space="preserve"> </v>
      </c>
      <c r="J4" s="25">
        <f>IFERROR(IF(ISNA(VLOOKUP($B4,Overview!BA$5:BA$11,1,0)),VLOOKUP($B4,Overview!BC$5:BF$11,4,0),VLOOKUP($B4,Overview!BA$5:BD$11,4,0))," ")</f>
        <v>3</v>
      </c>
      <c r="K4" s="25">
        <f>IFERROR(IF(ISNA(VLOOKUP($B4,Overview!BH$5:BH$11,1,0)),VLOOKUP($B4,Overview!BJ$5:BM$11,4,0),VLOOKUP($B4,Overview!BH$5:BK$11,4,0))," ")</f>
        <v>2</v>
      </c>
      <c r="L4" s="25">
        <f>IFERROR(IF(ISNA(VLOOKUP($B4,Overview!BO$5:BO$11,1,0)),VLOOKUP($B4,Overview!BQ$5:BT$11,4,0),VLOOKUP($B4,Overview!BO$5:BR$11,4,0))," ")</f>
        <v>3</v>
      </c>
      <c r="M4" s="25">
        <f>IFERROR(IF(ISNA(VLOOKUP($B4,Overview!BV$5:BV$11,1,0)),VLOOKUP($B4,Overview!BX$5:CA$11,4,0),VLOOKUP($B4,Overview!BV$5:BY$11,4,0))," ")</f>
        <v>1</v>
      </c>
      <c r="N4" s="25">
        <f>IFERROR(IF(ISNA(VLOOKUP($B4,Overview!CC$5:CC$11,1,0)),VLOOKUP($B4,Overview!CE$5:CH$11,4,0),VLOOKUP($B4,Overview!CC$5:CF$11,4,0))," ")</f>
        <v>5</v>
      </c>
      <c r="O4" s="25">
        <f>IFERROR(IF(ISNA(VLOOKUP($B4,Overview!CJ$5:CJ$11,1,0)),VLOOKUP($B4,Overview!CL$5:CO$11,4,0),VLOOKUP($B4,Overview!CJ$5:CM$11,4,0))," ")</f>
        <v>4</v>
      </c>
      <c r="P4" s="25">
        <f>IFERROR(IF(ISNA(VLOOKUP($B4,Overview!CQ$5:CQ$11,1,0)),VLOOKUP($B4,Overview!CS$5:CV$11,4,0),VLOOKUP($B4,Overview!CQ$5:CT$11,4,0))," ")</f>
        <v>2</v>
      </c>
      <c r="Q4" s="25">
        <f>IFERROR(IF(ISNA(VLOOKUP($B4,Overview!CX$5:CX$11,1,0)),VLOOKUP($B4,Overview!CZ$5:DC$11,4,0),VLOOKUP($B4,Overview!CX$5:DA$11,4,0))," ")</f>
        <v>4</v>
      </c>
      <c r="R4" s="25">
        <f>IFERROR(IF(ISNA(VLOOKUP($B4,Overview!DE$5:DE$11,1,0)),VLOOKUP($B4,Overview!DG$5:DJ$11,4,0),VLOOKUP($B4,Overview!DE$5:DH$11,4,0))," ")</f>
        <v>7</v>
      </c>
      <c r="S4" s="25">
        <f>IFERROR(IF(ISNA(VLOOKUP($B4,Overview!DL$5:DL$11,1,0)),VLOOKUP($B4,Overview!DN$5:DQ$11,4,0),VLOOKUP($B4,Overview!DL$5:DO$11,4,0))," ")</f>
        <v>6</v>
      </c>
      <c r="T4" s="25">
        <f>IFERROR(IF(ISNA(VLOOKUP($B4,Overview!DS$5:DS$11,1,0)),VLOOKUP($B4,Overview!DU$5:DX$11,4,0),VLOOKUP($B4,Overview!DS$5:DV$11,4,0))," ")</f>
        <v>7</v>
      </c>
      <c r="U4" s="25">
        <f>IFERROR(IF(ISNA(VLOOKUP($B4,Overview!DZ$5:DZ$11,1,0)),VLOOKUP($B4,Overview!EB$5:EE$11,4,0),VLOOKUP($B4,Overview!DZ$5:EC$11,4,0))," ")</f>
        <v>5</v>
      </c>
      <c r="V4" s="25" t="str">
        <f>IFERROR(IF(ISNA(VLOOKUP($B4,Overview!EG$5:EG$11,1,0)),VLOOKUP($B4,Overview!EI$5:EL$11,4,0),VLOOKUP($B4,Overview!EG$5:EJ$11,4,0))," ")</f>
        <v xml:space="preserve"> </v>
      </c>
      <c r="W4" s="25">
        <f>IFERROR(IF(ISNA(VLOOKUP($B4,Overview!EN$5:EN$11,1,0)),VLOOKUP($B4,Overview!EP$5:ES$11,4,0),VLOOKUP($B4,Overview!EN$5:EQ$11,4,0))," ")</f>
        <v>4</v>
      </c>
      <c r="X4" s="25">
        <f>IFERROR(IF(ISNA(VLOOKUP($B4,Overview!EU$5:EU$11,1,0)),VLOOKUP($B4,Overview!EW$5:EZ$11,4,0),VLOOKUP($B4,Overview!EU$5:EX$11,4,0))," ")</f>
        <v>2</v>
      </c>
      <c r="Y4" s="25">
        <f>IFERROR(IF(ISNA(VLOOKUP($B4,Overview!FB$5:FB$11,1,0)),VLOOKUP($B4,Overview!FD$5:FG$11,4,0),VLOOKUP($B4,Overview!FB$5:FE$11,4,0))," ")</f>
        <v>2</v>
      </c>
      <c r="Z4" s="25">
        <f>IFERROR(IF(ISNA(VLOOKUP($B4,Overview!FI$5:FI$11,1,0)),VLOOKUP($B4,Overview!FK$5:FN$11,4,0),VLOOKUP($B4,Overview!FI$5:FL$11,4,0))," ")</f>
        <v>2</v>
      </c>
      <c r="AA4" s="25">
        <f>IFERROR(IF(ISNA(VLOOKUP($B4,Overview!FP$5:FP$11,1,0)),VLOOKUP($B4,Overview!FR$5:FU$11,4,0),VLOOKUP($B4,Overview!FP$5:FS$11,4,0))," ")</f>
        <v>4</v>
      </c>
      <c r="AB4" s="25">
        <f>IFERROR(IF(ISNA(VLOOKUP($B4,Overview!FW$5:FW$11,1,0)),VLOOKUP($B4,Overview!FY$5:GB$11,4,0),VLOOKUP($B4,Overview!FW$5:FZ$11,4,0))," ")</f>
        <v>2</v>
      </c>
      <c r="AC4" s="223" t="s">
        <v>155</v>
      </c>
    </row>
    <row r="5" spans="1:29" x14ac:dyDescent="0.25">
      <c r="A5" s="278"/>
      <c r="B5" s="24" t="s">
        <v>18</v>
      </c>
      <c r="C5" s="25">
        <f>IFERROR(IF(ISNA(VLOOKUP($B5,Overview!D$5:D$11,1,0)),VLOOKUP($B5,Overview!F$5:I$11,4,0),VLOOKUP($B5,Overview!D$5:G$11,4,0))," ")</f>
        <v>7</v>
      </c>
      <c r="D5" s="25">
        <f>IFERROR(IF(ISNA(VLOOKUP($B5,Overview!K$5:K$11,1,0)),VLOOKUP($B5,Overview!M$5:P$11,4,0),VLOOKUP($B5,Overview!K$5:N$11,4,0))," ")</f>
        <v>5</v>
      </c>
      <c r="E5" s="25">
        <f>IFERROR(IF(ISNA(VLOOKUP($B5,Overview!R$5:R$11,1,0)),VLOOKUP($B5,Overview!T$5:W$11,4,0),VLOOKUP($B5,Overview!R$5:U$11,4,0))," ")</f>
        <v>9</v>
      </c>
      <c r="F5" s="25">
        <f>IFERROR(IF(ISNA(VLOOKUP($B5,Overview!Y$5:Y$11,1,0)),VLOOKUP($B5,Overview!AA$5:AD$11,4,0),VLOOKUP($B5,Overview!Y$5:AB$11,4,0))," ")</f>
        <v>6</v>
      </c>
      <c r="G5" s="25">
        <f>IFERROR(IF(ISNA(VLOOKUP($B5,Overview!AF$5:AF$11,1,0)),VLOOKUP($B5,Overview!AH$5:AK$11,4,0),VLOOKUP($B5,Overview!AF$5:AI$11,4,0))," ")</f>
        <v>7</v>
      </c>
      <c r="H5" s="25">
        <f>IFERROR(IF(ISNA(VLOOKUP($B5,Overview!AM$5:AM$11,1,0)),VLOOKUP($B5,Overview!AO$5:AR$11,4,0),VLOOKUP($B5,Overview!AM$5:AP$11,4,0))," ")</f>
        <v>8</v>
      </c>
      <c r="I5" s="25">
        <f>IFERROR(IF(ISNA(VLOOKUP($B5,Overview!AT$5:AT$11,1,0)),VLOOKUP($B5,Overview!AV$5:AY$11,4,0),VLOOKUP($B5,Overview!AT$5:AW$11,4,0))," ")</f>
        <v>3</v>
      </c>
      <c r="J5" s="25">
        <f>IFERROR(IF(ISNA(VLOOKUP($B5,Overview!BA$5:BA$11,1,0)),VLOOKUP($B5,Overview!BC$5:BF$11,4,0),VLOOKUP($B5,Overview!BA$5:BD$11,4,0))," ")</f>
        <v>3</v>
      </c>
      <c r="K5" s="25">
        <f>IFERROR(IF(ISNA(VLOOKUP($B5,Overview!BH$5:BH$11,1,0)),VLOOKUP($B5,Overview!BJ$5:BM$11,4,0),VLOOKUP($B5,Overview!BH$5:BK$11,4,0))," ")</f>
        <v>9</v>
      </c>
      <c r="L5" s="25">
        <f>IFERROR(IF(ISNA(VLOOKUP($B5,Overview!BO$5:BO$11,1,0)),VLOOKUP($B5,Overview!BQ$5:BT$11,4,0),VLOOKUP($B5,Overview!BO$5:BR$11,4,0))," ")</f>
        <v>7</v>
      </c>
      <c r="M5" s="25">
        <f>IFERROR(IF(ISNA(VLOOKUP($B5,Overview!BV$5:BV$11,1,0)),VLOOKUP($B5,Overview!BX$5:CA$11,4,0),VLOOKUP($B5,Overview!BV$5:BY$11,4,0))," ")</f>
        <v>4</v>
      </c>
      <c r="N5" s="25">
        <f>IFERROR(IF(ISNA(VLOOKUP($B5,Overview!CC$5:CC$11,1,0)),VLOOKUP($B5,Overview!CE$5:CH$11,4,0),VLOOKUP($B5,Overview!CC$5:CF$11,4,0))," ")</f>
        <v>5</v>
      </c>
      <c r="O5" s="25" t="str">
        <f>IFERROR(IF(ISNA(VLOOKUP($B5,Overview!CJ$5:CJ$11,1,0)),VLOOKUP($B5,Overview!CL$5:CO$11,4,0),VLOOKUP($B5,Overview!CJ$5:CM$11,4,0))," ")</f>
        <v xml:space="preserve"> </v>
      </c>
      <c r="P5" s="25">
        <f>IFERROR(IF(ISNA(VLOOKUP($B5,Overview!CQ$5:CQ$11,1,0)),VLOOKUP($B5,Overview!CS$5:CV$11,4,0),VLOOKUP($B5,Overview!CQ$5:CT$11,4,0))," ")</f>
        <v>8</v>
      </c>
      <c r="Q5" s="25">
        <f>IFERROR(IF(ISNA(VLOOKUP($B5,Overview!CX$5:CX$11,1,0)),VLOOKUP($B5,Overview!CZ$5:DC$11,4,0),VLOOKUP($B5,Overview!CX$5:DA$11,4,0))," ")</f>
        <v>2</v>
      </c>
      <c r="R5" s="25">
        <f>IFERROR(IF(ISNA(VLOOKUP($B5,Overview!DE$5:DE$11,1,0)),VLOOKUP($B5,Overview!DG$5:DJ$11,4,0),VLOOKUP($B5,Overview!DE$5:DH$11,4,0))," ")</f>
        <v>5</v>
      </c>
      <c r="S5" s="25">
        <f>IFERROR(IF(ISNA(VLOOKUP($B5,Overview!DL$5:DL$11,1,0)),VLOOKUP($B5,Overview!DN$5:DQ$11,4,0),VLOOKUP($B5,Overview!DL$5:DO$11,4,0))," ")</f>
        <v>4</v>
      </c>
      <c r="T5" s="25">
        <f>IFERROR(IF(ISNA(VLOOKUP($B5,Overview!DS$5:DS$11,1,0)),VLOOKUP($B5,Overview!DU$5:DX$11,4,0),VLOOKUP($B5,Overview!DS$5:DV$11,4,0))," ")</f>
        <v>8</v>
      </c>
      <c r="U5" s="25">
        <f>IFERROR(IF(ISNA(VLOOKUP($B5,Overview!DZ$5:DZ$11,1,0)),VLOOKUP($B5,Overview!EB$5:EE$11,4,0),VLOOKUP($B5,Overview!DZ$5:EC$11,4,0))," ")</f>
        <v>7</v>
      </c>
      <c r="V5" s="25">
        <f>IFERROR(IF(ISNA(VLOOKUP($B5,Overview!EG$5:EG$11,1,0)),VLOOKUP($B5,Overview!EI$5:EL$11,4,0),VLOOKUP($B5,Overview!EG$5:EJ$11,4,0))," ")</f>
        <v>4</v>
      </c>
      <c r="W5" s="25">
        <f>IFERROR(IF(ISNA(VLOOKUP($B5,Overview!EN$5:EN$11,1,0)),VLOOKUP($B5,Overview!EP$5:ES$11,4,0),VLOOKUP($B5,Overview!EN$5:EQ$11,4,0))," ")</f>
        <v>6</v>
      </c>
      <c r="X5" s="25">
        <f>IFERROR(IF(ISNA(VLOOKUP($B5,Overview!EU$5:EU$11,1,0)),VLOOKUP($B5,Overview!EW$5:EZ$11,4,0),VLOOKUP($B5,Overview!EU$5:EX$11,4,0))," ")</f>
        <v>9</v>
      </c>
      <c r="Y5" s="25">
        <f>IFERROR(IF(ISNA(VLOOKUP($B5,Overview!FB$5:FB$11,1,0)),VLOOKUP($B5,Overview!FD$5:FG$11,4,0),VLOOKUP($B5,Overview!FB$5:FE$11,4,0))," ")</f>
        <v>4</v>
      </c>
      <c r="Z5" s="25">
        <f>IFERROR(IF(ISNA(VLOOKUP($B5,Overview!FI$5:FI$11,1,0)),VLOOKUP($B5,Overview!FK$5:FN$11,4,0),VLOOKUP($B5,Overview!FI$5:FL$11,4,0))," ")</f>
        <v>8</v>
      </c>
      <c r="AA5" s="25">
        <f>IFERROR(IF(ISNA(VLOOKUP($B5,Overview!FP$5:FP$11,1,0)),VLOOKUP($B5,Overview!FR$5:FU$11,4,0),VLOOKUP($B5,Overview!FP$5:FS$11,4,0))," ")</f>
        <v>5</v>
      </c>
      <c r="AB5" s="25" t="str">
        <f>IFERROR(IF(ISNA(VLOOKUP($B5,Overview!FW$5:FW$11,1,0)),VLOOKUP($B5,Overview!FY$5:GB$11,4,0),VLOOKUP($B5,Overview!FW$5:FZ$11,4,0))," ")</f>
        <v xml:space="preserve"> </v>
      </c>
      <c r="AC5" s="223" t="s">
        <v>155</v>
      </c>
    </row>
    <row r="6" spans="1:29" x14ac:dyDescent="0.25">
      <c r="A6" s="278"/>
      <c r="B6" s="24" t="s">
        <v>84</v>
      </c>
      <c r="C6" s="25">
        <f>IFERROR(IF(ISNA(VLOOKUP($B6,Overview!D$5:D$11,1,0)),VLOOKUP($B6,Overview!F$5:I$11,4,0),VLOOKUP($B6,Overview!D$5:G$11,4,0))," ")</f>
        <v>6</v>
      </c>
      <c r="D6" s="25">
        <f>IFERROR(IF(ISNA(VLOOKUP($B6,Overview!K$5:K$11,1,0)),VLOOKUP($B6,Overview!M$5:P$11,4,0),VLOOKUP($B6,Overview!K$5:N$11,4,0))," ")</f>
        <v>4</v>
      </c>
      <c r="E6" s="25">
        <f>IFERROR(IF(ISNA(VLOOKUP($B6,Overview!R$5:R$11,1,0)),VLOOKUP($B6,Overview!T$5:W$11,4,0),VLOOKUP($B6,Overview!R$5:U$11,4,0))," ")</f>
        <v>9</v>
      </c>
      <c r="F6" s="25" t="str">
        <f>IFERROR(IF(ISNA(VLOOKUP($B6,Overview!Y$5:Y$11,1,0)),VLOOKUP($B6,Overview!AA$5:AD$11,4,0),VLOOKUP($B6,Overview!Y$5:AB$11,4,0))," ")</f>
        <v xml:space="preserve"> </v>
      </c>
      <c r="G6" s="25">
        <f>IFERROR(IF(ISNA(VLOOKUP($B6,Overview!AF$5:AF$11,1,0)),VLOOKUP($B6,Overview!AH$5:AK$11,4,0),VLOOKUP($B6,Overview!AF$5:AI$11,4,0))," ")</f>
        <v>3</v>
      </c>
      <c r="H6" s="25">
        <f>IFERROR(IF(ISNA(VLOOKUP($B6,Overview!AM$5:AM$11,1,0)),VLOOKUP($B6,Overview!AO$5:AR$11,4,0),VLOOKUP($B6,Overview!AM$5:AP$11,4,0))," ")</f>
        <v>7</v>
      </c>
      <c r="I6" s="25">
        <f>IFERROR(IF(ISNA(VLOOKUP($B6,Overview!AT$5:AT$11,1,0)),VLOOKUP($B6,Overview!AV$5:AY$11,4,0),VLOOKUP($B6,Overview!AT$5:AW$11,4,0))," ")</f>
        <v>10</v>
      </c>
      <c r="J6" s="25">
        <f>IFERROR(IF(ISNA(VLOOKUP($B6,Overview!BA$5:BA$11,1,0)),VLOOKUP($B6,Overview!BC$5:BF$11,4,0),VLOOKUP($B6,Overview!BA$5:BD$11,4,0))," ")</f>
        <v>9</v>
      </c>
      <c r="K6" s="25">
        <f>IFERROR(IF(ISNA(VLOOKUP($B6,Overview!BH$5:BH$11,1,0)),VLOOKUP($B6,Overview!BJ$5:BM$11,4,0),VLOOKUP($B6,Overview!BH$5:BK$11,4,0))," ")</f>
        <v>3</v>
      </c>
      <c r="L6" s="25">
        <f>IFERROR(IF(ISNA(VLOOKUP($B6,Overview!BO$5:BO$11,1,0)),VLOOKUP($B6,Overview!BQ$5:BT$11,4,0),VLOOKUP($B6,Overview!BO$5:BR$11,4,0))," ")</f>
        <v>5</v>
      </c>
      <c r="M6" s="25">
        <f>IFERROR(IF(ISNA(VLOOKUP($B6,Overview!BV$5:BV$11,1,0)),VLOOKUP($B6,Overview!BX$5:CA$11,4,0),VLOOKUP($B6,Overview!BV$5:BY$11,4,0))," ")</f>
        <v>8</v>
      </c>
      <c r="N6" s="25">
        <f>IFERROR(IF(ISNA(VLOOKUP($B6,Overview!CC$5:CC$11,1,0)),VLOOKUP($B6,Overview!CE$5:CH$11,4,0),VLOOKUP($B6,Overview!CC$5:CF$11,4,0))," ")</f>
        <v>5</v>
      </c>
      <c r="O6" s="25">
        <f>IFERROR(IF(ISNA(VLOOKUP($B6,Overview!CJ$5:CJ$11,1,0)),VLOOKUP($B6,Overview!CL$5:CO$11,4,0),VLOOKUP($B6,Overview!CJ$5:CM$11,4,0))," ")</f>
        <v>5</v>
      </c>
      <c r="P6" s="25">
        <f>IFERROR(IF(ISNA(VLOOKUP($B6,Overview!CQ$5:CQ$11,1,0)),VLOOKUP($B6,Overview!CS$5:CV$11,4,0),VLOOKUP($B6,Overview!CQ$5:CT$11,4,0))," ")</f>
        <v>4</v>
      </c>
      <c r="Q6" s="25">
        <f>IFERROR(IF(ISNA(VLOOKUP($B6,Overview!CX$5:CX$11,1,0)),VLOOKUP($B6,Overview!CZ$5:DC$11,4,0),VLOOKUP($B6,Overview!CX$5:DA$11,4,0))," ")</f>
        <v>7</v>
      </c>
      <c r="R6" s="25">
        <f>IFERROR(IF(ISNA(VLOOKUP($B6,Overview!DE$5:DE$11,1,0)),VLOOKUP($B6,Overview!DG$5:DJ$11,4,0),VLOOKUP($B6,Overview!DE$5:DH$11,4,0))," ")</f>
        <v>8</v>
      </c>
      <c r="S6" s="25" t="str">
        <f>IFERROR(IF(ISNA(VLOOKUP($B6,Overview!DL$5:DL$11,1,0)),VLOOKUP($B6,Overview!DN$5:DQ$11,4,0),VLOOKUP($B6,Overview!DL$5:DO$11,4,0))," ")</f>
        <v xml:space="preserve"> </v>
      </c>
      <c r="T6" s="25">
        <f>IFERROR(IF(ISNA(VLOOKUP($B6,Overview!DS$5:DS$11,1,0)),VLOOKUP($B6,Overview!DU$5:DX$11,4,0),VLOOKUP($B6,Overview!DS$5:DV$11,4,0))," ")</f>
        <v>7</v>
      </c>
      <c r="U6" s="25">
        <f>IFERROR(IF(ISNA(VLOOKUP($B6,Overview!DZ$5:DZ$11,1,0)),VLOOKUP($B6,Overview!EB$5:EE$11,4,0),VLOOKUP($B6,Overview!DZ$5:EC$11,4,0))," ")</f>
        <v>7</v>
      </c>
      <c r="V6" s="25">
        <f>IFERROR(IF(ISNA(VLOOKUP($B6,Overview!EG$5:EG$11,1,0)),VLOOKUP($B6,Overview!EI$5:EL$11,4,0),VLOOKUP($B6,Overview!EG$5:EJ$11,4,0))," ")</f>
        <v>9</v>
      </c>
      <c r="W6" s="25">
        <f>IFERROR(IF(ISNA(VLOOKUP($B6,Overview!EN$5:EN$11,1,0)),VLOOKUP($B6,Overview!EP$5:ES$11,4,0),VLOOKUP($B6,Overview!EN$5:EQ$11,4,0))," ")</f>
        <v>8</v>
      </c>
      <c r="X6" s="25">
        <f>IFERROR(IF(ISNA(VLOOKUP($B6,Overview!EU$5:EU$11,1,0)),VLOOKUP($B6,Overview!EW$5:EZ$11,4,0),VLOOKUP($B6,Overview!EU$5:EX$11,4,0))," ")</f>
        <v>6</v>
      </c>
      <c r="Y6" s="25">
        <f>IFERROR(IF(ISNA(VLOOKUP($B6,Overview!FB$5:FB$11,1,0)),VLOOKUP($B6,Overview!FD$5:FG$11,4,0),VLOOKUP($B6,Overview!FB$5:FE$11,4,0))," ")</f>
        <v>8</v>
      </c>
      <c r="Z6" s="25">
        <f>IFERROR(IF(ISNA(VLOOKUP($B6,Overview!FI$5:FI$11,1,0)),VLOOKUP($B6,Overview!FK$5:FN$11,4,0),VLOOKUP($B6,Overview!FI$5:FL$11,4,0))," ")</f>
        <v>6</v>
      </c>
      <c r="AA6" s="25">
        <f>IFERROR(IF(ISNA(VLOOKUP($B6,Overview!FP$5:FP$11,1,0)),VLOOKUP($B6,Overview!FR$5:FU$11,4,0),VLOOKUP($B6,Overview!FP$5:FS$11,4,0))," ")</f>
        <v>7</v>
      </c>
      <c r="AB6" s="25">
        <f>IFERROR(IF(ISNA(VLOOKUP($B6,Overview!FW$5:FW$11,1,0)),VLOOKUP($B6,Overview!FY$5:GB$11,4,0),VLOOKUP($B6,Overview!FW$5:FZ$11,4,0))," ")</f>
        <v>7</v>
      </c>
      <c r="AC6" s="223" t="s">
        <v>155</v>
      </c>
    </row>
    <row r="7" spans="1:29" x14ac:dyDescent="0.25">
      <c r="A7" s="278"/>
      <c r="B7" s="24" t="s">
        <v>15</v>
      </c>
      <c r="C7" s="25">
        <f>IFERROR(IF(ISNA(VLOOKUP($B7,Overview!D$5:D$11,1,0)),VLOOKUP($B7,Overview!F$5:I$11,4,0),VLOOKUP($B7,Overview!D$5:G$11,4,0))," ")</f>
        <v>10</v>
      </c>
      <c r="D7" s="25">
        <f>IFERROR(IF(ISNA(VLOOKUP($B7,Overview!K$5:K$11,1,0)),VLOOKUP($B7,Overview!M$5:P$11,4,0),VLOOKUP($B7,Overview!K$5:N$11,4,0))," ")</f>
        <v>8</v>
      </c>
      <c r="E7" s="25">
        <f>IFERROR(IF(ISNA(VLOOKUP($B7,Overview!R$5:R$11,1,0)),VLOOKUP($B7,Overview!T$5:W$11,4,0),VLOOKUP($B7,Overview!R$5:U$11,4,0))," ")</f>
        <v>8</v>
      </c>
      <c r="F7" s="25">
        <f>IFERROR(IF(ISNA(VLOOKUP($B7,Overview!Y$5:Y$11,1,0)),VLOOKUP($B7,Overview!AA$5:AD$11,4,0),VLOOKUP($B7,Overview!Y$5:AB$11,4,0))," ")</f>
        <v>9</v>
      </c>
      <c r="G7" s="25">
        <f>IFERROR(IF(ISNA(VLOOKUP($B7,Overview!AF$5:AF$11,1,0)),VLOOKUP($B7,Overview!AH$5:AK$11,4,0),VLOOKUP($B7,Overview!AF$5:AI$11,4,0))," ")</f>
        <v>9</v>
      </c>
      <c r="H7" s="25">
        <f>IFERROR(IF(ISNA(VLOOKUP($B7,Overview!AM$5:AM$11,1,0)),VLOOKUP($B7,Overview!AO$5:AR$11,4,0),VLOOKUP($B7,Overview!AM$5:AP$11,4,0))," ")</f>
        <v>6</v>
      </c>
      <c r="I7" s="25">
        <f>IFERROR(IF(ISNA(VLOOKUP($B7,Overview!AT$5:AT$11,1,0)),VLOOKUP($B7,Overview!AV$5:AY$11,4,0),VLOOKUP($B7,Overview!AT$5:AW$11,4,0))," ")</f>
        <v>9</v>
      </c>
      <c r="J7" s="25">
        <f>IFERROR(IF(ISNA(VLOOKUP($B7,Overview!BA$5:BA$11,1,0)),VLOOKUP($B7,Overview!BC$5:BF$11,4,0),VLOOKUP($B7,Overview!BA$5:BD$11,4,0))," ")</f>
        <v>5</v>
      </c>
      <c r="K7" s="25">
        <f>IFERROR(IF(ISNA(VLOOKUP($B7,Overview!BH$5:BH$11,1,0)),VLOOKUP($B7,Overview!BJ$5:BM$11,4,0),VLOOKUP($B7,Overview!BH$5:BK$11,4,0))," ")</f>
        <v>8</v>
      </c>
      <c r="L7" s="25">
        <f>IFERROR(IF(ISNA(VLOOKUP($B7,Overview!BO$5:BO$11,1,0)),VLOOKUP($B7,Overview!BQ$5:BT$11,4,0),VLOOKUP($B7,Overview!BO$5:BR$11,4,0))," ")</f>
        <v>9</v>
      </c>
      <c r="M7" s="25" t="str">
        <f>IFERROR(IF(ISNA(VLOOKUP($B7,Overview!BV$5:BV$11,1,0)),VLOOKUP($B7,Overview!BX$5:CA$11,4,0),VLOOKUP($B7,Overview!BV$5:BY$11,4,0))," ")</f>
        <v xml:space="preserve"> </v>
      </c>
      <c r="N7" s="25">
        <f>IFERROR(IF(ISNA(VLOOKUP($B7,Overview!CC$5:CC$11,1,0)),VLOOKUP($B7,Overview!CE$5:CH$11,4,0),VLOOKUP($B7,Overview!CC$5:CF$11,4,0))," ")</f>
        <v>5</v>
      </c>
      <c r="O7" s="25">
        <f>IFERROR(IF(ISNA(VLOOKUP($B7,Overview!CJ$5:CJ$11,1,0)),VLOOKUP($B7,Overview!CL$5:CO$11,4,0),VLOOKUP($B7,Overview!CJ$5:CM$11,4,0))," ")</f>
        <v>6</v>
      </c>
      <c r="P7" s="25">
        <f>IFERROR(IF(ISNA(VLOOKUP($B7,Overview!CQ$5:CQ$11,1,0)),VLOOKUP($B7,Overview!CS$5:CV$11,4,0),VLOOKUP($B7,Overview!CQ$5:CT$11,4,0))," ")</f>
        <v>10</v>
      </c>
      <c r="Q7" s="25">
        <f>IFERROR(IF(ISNA(VLOOKUP($B7,Overview!CX$5:CX$11,1,0)),VLOOKUP($B7,Overview!CZ$5:DC$11,4,0),VLOOKUP($B7,Overview!CX$5:DA$11,4,0))," ")</f>
        <v>9</v>
      </c>
      <c r="R7" s="25">
        <f>IFERROR(IF(ISNA(VLOOKUP($B7,Overview!DE$5:DE$11,1,0)),VLOOKUP($B7,Overview!DG$5:DJ$11,4,0),VLOOKUP($B7,Overview!DE$5:DH$11,4,0))," ")</f>
        <v>7</v>
      </c>
      <c r="S7" s="25">
        <f>IFERROR(IF(ISNA(VLOOKUP($B7,Overview!DL$5:DL$11,1,0)),VLOOKUP($B7,Overview!DN$5:DQ$11,4,0),VLOOKUP($B7,Overview!DL$5:DO$11,4,0))," ")</f>
        <v>9</v>
      </c>
      <c r="T7" s="25">
        <f>IFERROR(IF(ISNA(VLOOKUP($B7,Overview!DS$5:DS$11,1,0)),VLOOKUP($B7,Overview!DU$5:DX$11,4,0),VLOOKUP($B7,Overview!DS$5:DV$11,4,0))," ")</f>
        <v>5</v>
      </c>
      <c r="U7" s="25">
        <f>IFERROR(IF(ISNA(VLOOKUP($B7,Overview!DZ$5:DZ$11,1,0)),VLOOKUP($B7,Overview!EB$5:EE$11,4,0),VLOOKUP($B7,Overview!DZ$5:EC$11,4,0))," ")</f>
        <v>10</v>
      </c>
      <c r="V7" s="25">
        <f>IFERROR(IF(ISNA(VLOOKUP($B7,Overview!EG$5:EG$11,1,0)),VLOOKUP($B7,Overview!EI$5:EL$11,4,0),VLOOKUP($B7,Overview!EG$5:EJ$11,4,0))," ")</f>
        <v>8</v>
      </c>
      <c r="W7" s="25">
        <f>IFERROR(IF(ISNA(VLOOKUP($B7,Overview!EN$5:EN$11,1,0)),VLOOKUP($B7,Overview!EP$5:ES$11,4,0),VLOOKUP($B7,Overview!EN$5:EQ$11,4,0))," ")</f>
        <v>12</v>
      </c>
      <c r="X7" s="25">
        <f>IFERROR(IF(ISNA(VLOOKUP($B7,Overview!EU$5:EU$11,1,0)),VLOOKUP($B7,Overview!EW$5:EZ$11,4,0),VLOOKUP($B7,Overview!EU$5:EX$11,4,0))," ")</f>
        <v>10</v>
      </c>
      <c r="Y7" s="25">
        <f>IFERROR(IF(ISNA(VLOOKUP($B7,Overview!FB$5:FB$11,1,0)),VLOOKUP($B7,Overview!FD$5:FG$11,4,0),VLOOKUP($B7,Overview!FB$5:FE$11,4,0))," ")</f>
        <v>5</v>
      </c>
      <c r="Z7" s="25" t="str">
        <f>IFERROR(IF(ISNA(VLOOKUP($B7,Overview!FI$5:FI$11,1,0)),VLOOKUP($B7,Overview!FK$5:FN$11,4,0),VLOOKUP($B7,Overview!FI$5:FL$11,4,0))," ")</f>
        <v xml:space="preserve"> </v>
      </c>
      <c r="AA7" s="25">
        <f>IFERROR(IF(ISNA(VLOOKUP($B7,Overview!FP$5:FP$11,1,0)),VLOOKUP($B7,Overview!FR$5:FU$11,4,0),VLOOKUP($B7,Overview!FP$5:FS$11,4,0))," ")</f>
        <v>7</v>
      </c>
      <c r="AB7" s="25">
        <f>IFERROR(IF(ISNA(VLOOKUP($B7,Overview!FW$5:FW$11,1,0)),VLOOKUP($B7,Overview!FY$5:GB$11,4,0),VLOOKUP($B7,Overview!FW$5:FZ$11,4,0))," ")</f>
        <v>8</v>
      </c>
      <c r="AC7" s="223" t="s">
        <v>155</v>
      </c>
    </row>
    <row r="8" spans="1:29" x14ac:dyDescent="0.25">
      <c r="A8" s="278"/>
      <c r="B8" s="24" t="s">
        <v>11</v>
      </c>
      <c r="C8" s="25">
        <f>IFERROR(IF(ISNA(VLOOKUP($B8,Overview!D$5:D$11,1,0)),VLOOKUP($B8,Overview!F$5:I$11,4,0),VLOOKUP($B8,Overview!D$5:G$11,4,0))," ")</f>
        <v>6</v>
      </c>
      <c r="D8" s="25">
        <f>IFERROR(IF(ISNA(VLOOKUP($B8,Overview!K$5:K$11,1,0)),VLOOKUP($B8,Overview!M$5:P$11,4,0),VLOOKUP($B8,Overview!K$5:N$11,4,0))," ")</f>
        <v>7</v>
      </c>
      <c r="E8" s="25">
        <f>IFERROR(IF(ISNA(VLOOKUP($B8,Overview!R$5:R$11,1,0)),VLOOKUP($B8,Overview!T$5:W$11,4,0),VLOOKUP($B8,Overview!R$5:U$11,4,0))," ")</f>
        <v>4</v>
      </c>
      <c r="F8" s="25">
        <f>IFERROR(IF(ISNA(VLOOKUP($B8,Overview!Y$5:Y$11,1,0)),VLOOKUP($B8,Overview!AA$5:AD$11,4,0),VLOOKUP($B8,Overview!Y$5:AB$11,4,0))," ")</f>
        <v>6</v>
      </c>
      <c r="G8" s="25">
        <f>IFERROR(IF(ISNA(VLOOKUP($B8,Overview!AF$5:AF$11,1,0)),VLOOKUP($B8,Overview!AH$5:AK$11,4,0),VLOOKUP($B8,Overview!AF$5:AI$11,4,0))," ")</f>
        <v>4</v>
      </c>
      <c r="H8" s="25">
        <f>IFERROR(IF(ISNA(VLOOKUP($B8,Overview!AM$5:AM$11,1,0)),VLOOKUP($B8,Overview!AO$5:AR$11,4,0),VLOOKUP($B8,Overview!AM$5:AP$11,4,0))," ")</f>
        <v>4</v>
      </c>
      <c r="I8" s="25">
        <f>IFERROR(IF(ISNA(VLOOKUP($B8,Overview!AT$5:AT$11,1,0)),VLOOKUP($B8,Overview!AV$5:AY$11,4,0),VLOOKUP($B8,Overview!AT$5:AW$11,4,0))," ")</f>
        <v>6</v>
      </c>
      <c r="J8" s="25">
        <f>IFERROR(IF(ISNA(VLOOKUP($B8,Overview!BA$5:BA$11,1,0)),VLOOKUP($B8,Overview!BC$5:BF$11,4,0),VLOOKUP($B8,Overview!BA$5:BD$11,4,0))," ")</f>
        <v>7</v>
      </c>
      <c r="K8" s="25" t="str">
        <f>IFERROR(IF(ISNA(VLOOKUP($B8,Overview!BH$5:BH$11,1,0)),VLOOKUP($B8,Overview!BJ$5:BM$11,4,0),VLOOKUP($B8,Overview!BH$5:BK$11,4,0))," ")</f>
        <v xml:space="preserve"> </v>
      </c>
      <c r="L8" s="25">
        <f>IFERROR(IF(ISNA(VLOOKUP($B8,Overview!BO$5:BO$11,1,0)),VLOOKUP($B8,Overview!BQ$5:BT$11,4,0),VLOOKUP($B8,Overview!BO$5:BR$11,4,0))," ")</f>
        <v>6</v>
      </c>
      <c r="M8" s="25">
        <f>IFERROR(IF(ISNA(VLOOKUP($B8,Overview!BV$5:BV$11,1,0)),VLOOKUP($B8,Overview!BX$5:CA$11,4,0),VLOOKUP($B8,Overview!BV$5:BY$11,4,0))," ")</f>
        <v>11</v>
      </c>
      <c r="N8" s="25">
        <f>IFERROR(IF(ISNA(VLOOKUP($B8,Overview!CC$5:CC$11,1,0)),VLOOKUP($B8,Overview!CE$5:CH$11,4,0),VLOOKUP($B8,Overview!CC$5:CF$11,4,0))," ")</f>
        <v>3</v>
      </c>
      <c r="O8" s="25">
        <f>IFERROR(IF(ISNA(VLOOKUP($B8,Overview!CJ$5:CJ$11,1,0)),VLOOKUP($B8,Overview!CL$5:CO$11,4,0),VLOOKUP($B8,Overview!CJ$5:CM$11,4,0))," ")</f>
        <v>6</v>
      </c>
      <c r="P8" s="25">
        <f>IFERROR(IF(ISNA(VLOOKUP($B8,Overview!CQ$5:CQ$11,1,0)),VLOOKUP($B8,Overview!CS$5:CV$11,4,0),VLOOKUP($B8,Overview!CQ$5:CT$11,4,0))," ")</f>
        <v>8</v>
      </c>
      <c r="Q8" s="25">
        <f>IFERROR(IF(ISNA(VLOOKUP($B8,Overview!CX$5:CX$11,1,0)),VLOOKUP($B8,Overview!CZ$5:DC$11,4,0),VLOOKUP($B8,Overview!CX$5:DA$11,4,0))," ")</f>
        <v>2</v>
      </c>
      <c r="R8" s="25">
        <f>IFERROR(IF(ISNA(VLOOKUP($B8,Overview!DE$5:DE$11,1,0)),VLOOKUP($B8,Overview!DG$5:DJ$11,4,0),VLOOKUP($B8,Overview!DE$5:DH$11,4,0))," ")</f>
        <v>8</v>
      </c>
      <c r="S8" s="25">
        <f>IFERROR(IF(ISNA(VLOOKUP($B8,Overview!DL$5:DL$11,1,0)),VLOOKUP($B8,Overview!DN$5:DQ$11,4,0),VLOOKUP($B8,Overview!DL$5:DO$11,4,0))," ")</f>
        <v>8</v>
      </c>
      <c r="T8" s="25">
        <f>IFERROR(IF(ISNA(VLOOKUP($B8,Overview!DS$5:DS$11,1,0)),VLOOKUP($B8,Overview!DU$5:DX$11,4,0),VLOOKUP($B8,Overview!DS$5:DV$11,4,0))," ")</f>
        <v>3</v>
      </c>
      <c r="U8" s="25">
        <f>IFERROR(IF(ISNA(VLOOKUP($B8,Overview!DZ$5:DZ$11,1,0)),VLOOKUP($B8,Overview!EB$5:EE$11,4,0),VLOOKUP($B8,Overview!DZ$5:EC$11,4,0))," ")</f>
        <v>6</v>
      </c>
      <c r="V8" s="25">
        <f>IFERROR(IF(ISNA(VLOOKUP($B8,Overview!EG$5:EG$11,1,0)),VLOOKUP($B8,Overview!EI$5:EL$11,4,0),VLOOKUP($B8,Overview!EG$5:EJ$11,4,0))," ")</f>
        <v>7</v>
      </c>
      <c r="W8" s="25">
        <f>IFERROR(IF(ISNA(VLOOKUP($B8,Overview!EN$5:EN$11,1,0)),VLOOKUP($B8,Overview!EP$5:ES$11,4,0),VLOOKUP($B8,Overview!EN$5:EQ$11,4,0))," ")</f>
        <v>0</v>
      </c>
      <c r="X8" s="25" t="str">
        <f>IFERROR(IF(ISNA(VLOOKUP($B8,Overview!EU$5:EU$11,1,0)),VLOOKUP($B8,Overview!EW$5:EZ$11,4,0),VLOOKUP($B8,Overview!EU$5:EX$11,4,0))," ")</f>
        <v xml:space="preserve"> </v>
      </c>
      <c r="Y8" s="25">
        <f>IFERROR(IF(ISNA(VLOOKUP($B8,Overview!FB$5:FB$11,1,0)),VLOOKUP($B8,Overview!FD$5:FG$11,4,0),VLOOKUP($B8,Overview!FB$5:FE$11,4,0))," ")</f>
        <v>8</v>
      </c>
      <c r="Z8" s="25">
        <f>IFERROR(IF(ISNA(VLOOKUP($B8,Overview!FI$5:FI$11,1,0)),VLOOKUP($B8,Overview!FK$5:FN$11,4,0),VLOOKUP($B8,Overview!FI$5:FL$11,4,0))," ")</f>
        <v>10</v>
      </c>
      <c r="AA8" s="25">
        <f>IFERROR(IF(ISNA(VLOOKUP($B8,Overview!FP$5:FP$11,1,0)),VLOOKUP($B8,Overview!FR$5:FU$11,4,0),VLOOKUP($B8,Overview!FP$5:FS$11,4,0))," ")</f>
        <v>5</v>
      </c>
      <c r="AB8" s="25">
        <f>IFERROR(IF(ISNA(VLOOKUP($B8,Overview!FW$5:FW$11,1,0)),VLOOKUP($B8,Overview!FY$5:GB$11,4,0),VLOOKUP($B8,Overview!FW$5:FZ$11,4,0))," ")</f>
        <v>6</v>
      </c>
      <c r="AC8" s="223" t="s">
        <v>155</v>
      </c>
    </row>
    <row r="9" spans="1:29" x14ac:dyDescent="0.25">
      <c r="A9" s="278"/>
      <c r="B9" s="24" t="s">
        <v>20</v>
      </c>
      <c r="C9" s="25">
        <f>IFERROR(IF(ISNA(VLOOKUP($B9,Overview!D$5:D$11,1,0)),VLOOKUP($B9,Overview!F$5:I$11,4,0),VLOOKUP($B9,Overview!D$5:G$11,4,0))," ")</f>
        <v>2</v>
      </c>
      <c r="D9" s="25">
        <f>IFERROR(IF(ISNA(VLOOKUP($B9,Overview!K$5:K$11,1,0)),VLOOKUP($B9,Overview!M$5:P$11,4,0),VLOOKUP($B9,Overview!K$5:N$11,4,0))," ")</f>
        <v>10</v>
      </c>
      <c r="E9" s="25">
        <f>IFERROR(IF(ISNA(VLOOKUP($B9,Overview!R$5:R$11,1,0)),VLOOKUP($B9,Overview!T$5:W$11,4,0),VLOOKUP($B9,Overview!R$5:U$11,4,0))," ")</f>
        <v>4</v>
      </c>
      <c r="F9" s="25">
        <f>IFERROR(IF(ISNA(VLOOKUP($B9,Overview!Y$5:Y$11,1,0)),VLOOKUP($B9,Overview!AA$5:AD$11,4,0),VLOOKUP($B9,Overview!Y$5:AB$11,4,0))," ")</f>
        <v>3</v>
      </c>
      <c r="G9" s="25">
        <f>IFERROR(IF(ISNA(VLOOKUP($B9,Overview!AF$5:AF$11,1,0)),VLOOKUP($B9,Overview!AH$5:AK$11,4,0),VLOOKUP($B9,Overview!AF$5:AI$11,4,0))," ")</f>
        <v>4</v>
      </c>
      <c r="H9" s="25">
        <f>IFERROR(IF(ISNA(VLOOKUP($B9,Overview!AM$5:AM$11,1,0)),VLOOKUP($B9,Overview!AO$5:AR$11,4,0),VLOOKUP($B9,Overview!AM$5:AP$11,4,0))," ")</f>
        <v>4</v>
      </c>
      <c r="I9" s="25">
        <f>IFERROR(IF(ISNA(VLOOKUP($B9,Overview!AT$5:AT$11,1,0)),VLOOKUP($B9,Overview!AV$5:AY$11,4,0),VLOOKUP($B9,Overview!AT$5:AW$11,4,0))," ")</f>
        <v>2</v>
      </c>
      <c r="J9" s="25">
        <f>IFERROR(IF(ISNA(VLOOKUP($B9,Overview!BA$5:BA$11,1,0)),VLOOKUP($B9,Overview!BC$5:BF$11,4,0),VLOOKUP($B9,Overview!BA$5:BD$11,4,0))," ")</f>
        <v>1</v>
      </c>
      <c r="K9" s="25">
        <f>IFERROR(IF(ISNA(VLOOKUP($B9,Overview!BH$5:BH$11,1,0)),VLOOKUP($B9,Overview!BJ$5:BM$11,4,0),VLOOKUP($B9,Overview!BH$5:BK$11,4,0))," ")</f>
        <v>6</v>
      </c>
      <c r="L9" s="25" t="str">
        <f>IFERROR(IF(ISNA(VLOOKUP($B9,Overview!BO$5:BO$11,1,0)),VLOOKUP($B9,Overview!BQ$5:BT$11,4,0),VLOOKUP($B9,Overview!BO$5:BR$11,4,0))," ")</f>
        <v xml:space="preserve"> </v>
      </c>
      <c r="M9" s="25">
        <f>IFERROR(IF(ISNA(VLOOKUP($B9,Overview!BV$5:BV$11,1,0)),VLOOKUP($B9,Overview!BX$5:CA$11,4,0),VLOOKUP($B9,Overview!BV$5:BY$11,4,0))," ")</f>
        <v>4</v>
      </c>
      <c r="N9" s="25">
        <f>IFERROR(IF(ISNA(VLOOKUP($B9,Overview!CC$5:CC$11,1,0)),VLOOKUP($B9,Overview!CE$5:CH$11,4,0),VLOOKUP($B9,Overview!CC$5:CF$11,4,0))," ")</f>
        <v>7</v>
      </c>
      <c r="O9" s="25">
        <f>IFERROR(IF(ISNA(VLOOKUP($B9,Overview!CJ$5:CJ$11,1,0)),VLOOKUP($B9,Overview!CL$5:CO$11,4,0),VLOOKUP($B9,Overview!CJ$5:CM$11,4,0))," ")</f>
        <v>6</v>
      </c>
      <c r="P9" s="25">
        <f>IFERROR(IF(ISNA(VLOOKUP($B9,Overview!CQ$5:CQ$11,1,0)),VLOOKUP($B9,Overview!CS$5:CV$11,4,0),VLOOKUP($B9,Overview!CQ$5:CT$11,4,0))," ")</f>
        <v>5</v>
      </c>
      <c r="Q9" s="25">
        <f>IFERROR(IF(ISNA(VLOOKUP($B9,Overview!CX$5:CX$11,1,0)),VLOOKUP($B9,Overview!CZ$5:DC$11,4,0),VLOOKUP($B9,Overview!CX$5:DA$11,4,0))," ")</f>
        <v>6</v>
      </c>
      <c r="R9" s="25">
        <f>IFERROR(IF(ISNA(VLOOKUP($B9,Overview!DE$5:DE$11,1,0)),VLOOKUP($B9,Overview!DG$5:DJ$11,4,0),VLOOKUP($B9,Overview!DE$5:DH$11,4,0))," ")</f>
        <v>5</v>
      </c>
      <c r="S9" s="25">
        <f>IFERROR(IF(ISNA(VLOOKUP($B9,Overview!DL$5:DL$11,1,0)),VLOOKUP($B9,Overview!DN$5:DQ$11,4,0),VLOOKUP($B9,Overview!DL$5:DO$11,4,0))," ")</f>
        <v>1</v>
      </c>
      <c r="T9" s="25">
        <f>IFERROR(IF(ISNA(VLOOKUP($B9,Overview!DS$5:DS$11,1,0)),VLOOKUP($B9,Overview!DU$5:DX$11,4,0),VLOOKUP($B9,Overview!DS$5:DV$11,4,0))," ")</f>
        <v>6</v>
      </c>
      <c r="U9" s="25">
        <f>IFERROR(IF(ISNA(VLOOKUP($B9,Overview!DZ$5:DZ$11,1,0)),VLOOKUP($B9,Overview!EB$5:EE$11,4,0),VLOOKUP($B9,Overview!DZ$5:EC$11,4,0))," ")</f>
        <v>5</v>
      </c>
      <c r="V9" s="25">
        <f>IFERROR(IF(ISNA(VLOOKUP($B9,Overview!EG$5:EG$11,1,0)),VLOOKUP($B9,Overview!EI$5:EL$11,4,0),VLOOKUP($B9,Overview!EG$5:EJ$11,4,0))," ")</f>
        <v>3</v>
      </c>
      <c r="W9" s="25">
        <f>IFERROR(IF(ISNA(VLOOKUP($B9,Overview!EN$5:EN$11,1,0)),VLOOKUP($B9,Overview!EP$5:ES$11,4,0),VLOOKUP($B9,Overview!EN$5:EQ$11,4,0))," ")</f>
        <v>3</v>
      </c>
      <c r="X9" s="25">
        <f>IFERROR(IF(ISNA(VLOOKUP($B9,Overview!EU$5:EU$11,1,0)),VLOOKUP($B9,Overview!EW$5:EZ$11,4,0),VLOOKUP($B9,Overview!EU$5:EX$11,4,0))," ")</f>
        <v>6</v>
      </c>
      <c r="Y9" s="25" t="str">
        <f>IFERROR(IF(ISNA(VLOOKUP($B9,Overview!FB$5:FB$11,1,0)),VLOOKUP($B9,Overview!FD$5:FG$11,4,0),VLOOKUP($B9,Overview!FB$5:FE$11,4,0))," ")</f>
        <v xml:space="preserve"> </v>
      </c>
      <c r="Z9" s="25">
        <f>IFERROR(IF(ISNA(VLOOKUP($B9,Overview!FI$5:FI$11,1,0)),VLOOKUP($B9,Overview!FK$5:FN$11,4,0),VLOOKUP($B9,Overview!FI$5:FL$11,4,0))," ")</f>
        <v>3</v>
      </c>
      <c r="AA9" s="25">
        <f>IFERROR(IF(ISNA(VLOOKUP($B9,Overview!FP$5:FP$11,1,0)),VLOOKUP($B9,Overview!FR$5:FU$11,4,0),VLOOKUP($B9,Overview!FP$5:FS$11,4,0))," ")</f>
        <v>8</v>
      </c>
      <c r="AB9" s="25">
        <f>IFERROR(IF(ISNA(VLOOKUP($B9,Overview!FW$5:FW$11,1,0)),VLOOKUP($B9,Overview!FY$5:GB$11,4,0),VLOOKUP($B9,Overview!FW$5:FZ$11,4,0))," ")</f>
        <v>6</v>
      </c>
      <c r="AC9" s="223" t="s">
        <v>155</v>
      </c>
    </row>
    <row r="10" spans="1:29" x14ac:dyDescent="0.25">
      <c r="A10" s="278"/>
      <c r="B10" s="24" t="s">
        <v>14</v>
      </c>
      <c r="C10" s="55" t="str">
        <f>IFERROR(IF(ISNA(VLOOKUP($B10,Overview!D$5:D$11,1,0)),VLOOKUP($B10,Overview!F$5:I$11,4,0),VLOOKUP($B10,Overview!D$5:G$11,4,0))," ")</f>
        <v xml:space="preserve"> </v>
      </c>
      <c r="D10" s="25">
        <f>IFERROR(IF(ISNA(VLOOKUP($B10,Overview!K$5:K$11,1,0)),VLOOKUP($B10,Overview!M$5:P$11,4,0),VLOOKUP($B10,Overview!K$5:N$11,4,0))," ")</f>
        <v>2</v>
      </c>
      <c r="E10" s="25">
        <f>IFERROR(IF(ISNA(VLOOKUP($B10,Overview!R$5:R$11,1,0)),VLOOKUP($B10,Overview!T$5:W$11,4,0),VLOOKUP($B10,Overview!R$5:U$11,4,0))," ")</f>
        <v>4</v>
      </c>
      <c r="F10" s="25">
        <f>IFERROR(IF(ISNA(VLOOKUP($B10,Overview!Y$5:Y$11,1,0)),VLOOKUP($B10,Overview!AA$5:AD$11,4,0),VLOOKUP($B10,Overview!Y$5:AB$11,4,0))," ")</f>
        <v>8</v>
      </c>
      <c r="G10" s="25">
        <f>IFERROR(IF(ISNA(VLOOKUP($B10,Overview!AF$5:AF$11,1,0)),VLOOKUP($B10,Overview!AH$5:AK$11,4,0),VLOOKUP($B10,Overview!AF$5:AI$11,4,0))," ")</f>
        <v>4</v>
      </c>
      <c r="H10" s="25">
        <f>IFERROR(IF(ISNA(VLOOKUP($B10,Overview!AM$5:AM$11,1,0)),VLOOKUP($B10,Overview!AO$5:AR$11,4,0),VLOOKUP($B10,Overview!AM$5:AP$11,4,0))," ")</f>
        <v>5</v>
      </c>
      <c r="I10" s="25">
        <f>IFERROR(IF(ISNA(VLOOKUP($B10,Overview!AT$5:AT$11,1,0)),VLOOKUP($B10,Overview!AV$5:AY$11,4,0),VLOOKUP($B10,Overview!AT$5:AW$11,4,0))," ")</f>
        <v>6</v>
      </c>
      <c r="J10" s="25">
        <f>IFERROR(IF(ISNA(VLOOKUP($B10,Overview!BA$5:BA$11,1,0)),VLOOKUP($B10,Overview!BC$5:BF$11,4,0),VLOOKUP($B10,Overview!BA$5:BD$11,4,0))," ")</f>
        <v>5</v>
      </c>
      <c r="K10" s="25">
        <f>IFERROR(IF(ISNA(VLOOKUP($B10,Overview!BH$5:BH$11,1,0)),VLOOKUP($B10,Overview!BJ$5:BM$11,4,0),VLOOKUP($B10,Overview!BH$5:BK$11,4,0))," ")</f>
        <v>3</v>
      </c>
      <c r="L10" s="25">
        <f>IFERROR(IF(ISNA(VLOOKUP($B10,Overview!BO$5:BO$11,1,0)),VLOOKUP($B10,Overview!BQ$5:BT$11,4,0),VLOOKUP($B10,Overview!BO$5:BR$11,4,0))," ")</f>
        <v>3</v>
      </c>
      <c r="M10" s="25">
        <f>IFERROR(IF(ISNA(VLOOKUP($B10,Overview!BV$5:BV$11,1,0)),VLOOKUP($B10,Overview!BX$5:CA$11,4,0),VLOOKUP($B10,Overview!BV$5:BY$11,4,0))," ")</f>
        <v>7</v>
      </c>
      <c r="N10" s="25">
        <f>IFERROR(IF(ISNA(VLOOKUP($B10,Overview!CC$5:CC$11,1,0)),VLOOKUP($B10,Overview!CE$5:CH$11,4,0),VLOOKUP($B10,Overview!CC$5:CF$11,4,0))," ")</f>
        <v>7</v>
      </c>
      <c r="O10" s="25">
        <f>IFERROR(IF(ISNA(VLOOKUP($B10,Overview!CJ$5:CJ$11,1,0)),VLOOKUP($B10,Overview!CL$5:CO$11,4,0),VLOOKUP($B10,Overview!CJ$5:CM$11,4,0))," ")</f>
        <v>8</v>
      </c>
      <c r="P10" s="25" t="str">
        <f>IFERROR(IF(ISNA(VLOOKUP($B10,Overview!CQ$5:CQ$11,1,0)),VLOOKUP($B10,Overview!CS$5:CV$11,4,0),VLOOKUP($B10,Overview!CQ$5:CT$11,4,0))," ")</f>
        <v xml:space="preserve"> </v>
      </c>
      <c r="Q10" s="25">
        <f>IFERROR(IF(ISNA(VLOOKUP($B10,Overview!CX$5:CX$11,1,0)),VLOOKUP($B10,Overview!CZ$5:DC$11,4,0),VLOOKUP($B10,Overview!CX$5:DA$11,4,0))," ")</f>
        <v>6</v>
      </c>
      <c r="R10" s="25">
        <f>IFERROR(IF(ISNA(VLOOKUP($B10,Overview!DE$5:DE$11,1,0)),VLOOKUP($B10,Overview!DG$5:DJ$11,4,0),VLOOKUP($B10,Overview!DE$5:DH$11,4,0))," ")</f>
        <v>5</v>
      </c>
      <c r="S10" s="25">
        <f>IFERROR(IF(ISNA(VLOOKUP($B10,Overview!DL$5:DL$11,1,0)),VLOOKUP($B10,Overview!DN$5:DQ$11,4,0),VLOOKUP($B10,Overview!DL$5:DO$11,4,0))," ")</f>
        <v>6</v>
      </c>
      <c r="T10" s="25">
        <f>IFERROR(IF(ISNA(VLOOKUP($B10,Overview!DS$5:DS$11,1,0)),VLOOKUP($B10,Overview!DU$5:DX$11,4,0),VLOOKUP($B10,Overview!DS$5:DV$11,4,0))," ")</f>
        <v>2</v>
      </c>
      <c r="U10" s="25">
        <f>IFERROR(IF(ISNA(VLOOKUP($B10,Overview!DZ$5:DZ$11,1,0)),VLOOKUP($B10,Overview!EB$5:EE$11,4,0),VLOOKUP($B10,Overview!DZ$5:EC$11,4,0))," ")</f>
        <v>5</v>
      </c>
      <c r="V10" s="25">
        <f>IFERROR(IF(ISNA(VLOOKUP($B10,Overview!EG$5:EG$11,1,0)),VLOOKUP($B10,Overview!EI$5:EL$11,4,0),VLOOKUP($B10,Overview!EG$5:EJ$11,4,0))," ")</f>
        <v>5</v>
      </c>
      <c r="W10" s="25">
        <f>IFERROR(IF(ISNA(VLOOKUP($B10,Overview!EN$5:EN$11,1,0)),VLOOKUP($B10,Overview!EP$5:ES$11,4,0),VLOOKUP($B10,Overview!EN$5:EQ$11,4,0))," ")</f>
        <v>2</v>
      </c>
      <c r="X10" s="25">
        <f>IFERROR(IF(ISNA(VLOOKUP($B10,Overview!EU$5:EU$11,1,0)),VLOOKUP($B10,Overview!EW$5:EZ$11,4,0),VLOOKUP($B10,Overview!EU$5:EX$11,4,0))," ")</f>
        <v>3</v>
      </c>
      <c r="Y10" s="25">
        <f>IFERROR(IF(ISNA(VLOOKUP($B10,Overview!FB$5:FB$11,1,0)),VLOOKUP($B10,Overview!FD$5:FG$11,4,0),VLOOKUP($B10,Overview!FB$5:FE$11,4,0))," ")</f>
        <v>2</v>
      </c>
      <c r="Z10" s="25">
        <f>IFERROR(IF(ISNA(VLOOKUP($B10,Overview!FI$5:FI$11,1,0)),VLOOKUP($B10,Overview!FK$5:FN$11,4,0),VLOOKUP($B10,Overview!FI$5:FL$11,4,0))," ")</f>
        <v>8</v>
      </c>
      <c r="AA10" s="25">
        <f>IFERROR(IF(ISNA(VLOOKUP($B10,Overview!FP$5:FP$11,1,0)),VLOOKUP($B10,Overview!FR$5:FU$11,4,0),VLOOKUP($B10,Overview!FP$5:FS$11,4,0))," ")</f>
        <v>5</v>
      </c>
      <c r="AB10" s="25">
        <f>IFERROR(IF(ISNA(VLOOKUP($B10,Overview!FW$5:FW$11,1,0)),VLOOKUP($B10,Overview!FY$5:GB$11,4,0),VLOOKUP($B10,Overview!FW$5:FZ$11,4,0))," ")</f>
        <v>7</v>
      </c>
      <c r="AC10" s="223" t="s">
        <v>155</v>
      </c>
    </row>
    <row r="11" spans="1:29" x14ac:dyDescent="0.25">
      <c r="A11" s="278"/>
      <c r="B11" s="24" t="s">
        <v>17</v>
      </c>
      <c r="C11" s="25">
        <f>IFERROR(IF(ISNA(VLOOKUP($B11,Overview!D$5:D$11,1,0)),VLOOKUP($B11,Overview!F$5:I$11,4,0),VLOOKUP($B11,Overview!D$5:G$11,4,0))," ")</f>
        <v>4</v>
      </c>
      <c r="D11" s="25">
        <f>IFERROR(IF(ISNA(VLOOKUP($B11,Overview!K$5:K$11,1,0)),VLOOKUP($B11,Overview!M$5:P$11,4,0),VLOOKUP($B11,Overview!K$5:N$11,4,0))," ")</f>
        <v>8</v>
      </c>
      <c r="E11" s="25">
        <f>IFERROR(IF(ISNA(VLOOKUP($B11,Overview!R$5:R$11,1,0)),VLOOKUP($B11,Overview!T$5:W$11,4,0),VLOOKUP($B11,Overview!R$5:U$11,4,0))," ")</f>
        <v>8</v>
      </c>
      <c r="F11" s="25">
        <f>IFERROR(IF(ISNA(VLOOKUP($B11,Overview!Y$5:Y$11,1,0)),VLOOKUP($B11,Overview!AA$5:AD$11,4,0),VLOOKUP($B11,Overview!Y$5:AB$11,4,0))," ")</f>
        <v>3</v>
      </c>
      <c r="G11" s="25">
        <f>IFERROR(IF(ISNA(VLOOKUP($B11,Overview!AF$5:AF$11,1,0)),VLOOKUP($B11,Overview!AH$5:AK$11,4,0),VLOOKUP($B11,Overview!AF$5:AI$11,4,0))," ")</f>
        <v>5</v>
      </c>
      <c r="H11" s="25">
        <f>IFERROR(IF(ISNA(VLOOKUP($B11,Overview!AM$5:AM$11,1,0)),VLOOKUP($B11,Overview!AO$5:AR$11,4,0),VLOOKUP($B11,Overview!AM$5:AP$11,4,0))," ")</f>
        <v>4</v>
      </c>
      <c r="I11" s="25">
        <f>IFERROR(IF(ISNA(VLOOKUP($B11,Overview!AT$5:AT$11,1,0)),VLOOKUP($B11,Overview!AV$5:AY$11,4,0),VLOOKUP($B11,Overview!AT$5:AW$11,4,0))," ")</f>
        <v>5</v>
      </c>
      <c r="J11" s="25">
        <f>IFERROR(IF(ISNA(VLOOKUP($B11,Overview!BA$5:BA$11,1,0)),VLOOKUP($B11,Overview!BC$5:BF$11,4,0),VLOOKUP($B11,Overview!BA$5:BD$11,4,0))," ")</f>
        <v>7</v>
      </c>
      <c r="K11" s="25">
        <f>IFERROR(IF(ISNA(VLOOKUP($B11,Overview!BH$5:BH$11,1,0)),VLOOKUP($B11,Overview!BJ$5:BM$11,4,0),VLOOKUP($B11,Overview!BH$5:BK$11,4,0))," ")</f>
        <v>3</v>
      </c>
      <c r="L11" s="25">
        <f>IFERROR(IF(ISNA(VLOOKUP($B11,Overview!BO$5:BO$11,1,0)),VLOOKUP($B11,Overview!BQ$5:BT$11,4,0),VLOOKUP($B11,Overview!BO$5:BR$11,4,0))," ")</f>
        <v>6</v>
      </c>
      <c r="M11" s="25">
        <f>IFERROR(IF(ISNA(VLOOKUP($B11,Overview!BV$5:BV$11,1,0)),VLOOKUP($B11,Overview!BX$5:CA$11,4,0),VLOOKUP($B11,Overview!BV$5:BY$11,4,0))," ")</f>
        <v>8</v>
      </c>
      <c r="N11" s="25" t="str">
        <f>IFERROR(IF(ISNA(VLOOKUP($B11,Overview!CC$5:CC$11,1,0)),VLOOKUP($B11,Overview!CE$5:CH$11,4,0),VLOOKUP($B11,Overview!CC$5:CF$11,4,0))," ")</f>
        <v xml:space="preserve"> </v>
      </c>
      <c r="O11" s="25">
        <f>IFERROR(IF(ISNA(VLOOKUP($B11,Overview!CJ$5:CJ$11,1,0)),VLOOKUP($B11,Overview!CL$5:CO$11,4,0),VLOOKUP($B11,Overview!CJ$5:CM$11,4,0))," ")</f>
        <v>8</v>
      </c>
      <c r="P11" s="25">
        <f>IFERROR(IF(ISNA(VLOOKUP($B11,Overview!CQ$5:CQ$11,1,0)),VLOOKUP($B11,Overview!CS$5:CV$11,4,0),VLOOKUP($B11,Overview!CQ$5:CT$11,4,0))," ")</f>
        <v>7</v>
      </c>
      <c r="Q11" s="25">
        <f>IFERROR(IF(ISNA(VLOOKUP($B11,Overview!CX$5:CX$11,1,0)),VLOOKUP($B11,Overview!CZ$5:DC$11,4,0),VLOOKUP($B11,Overview!CX$5:DA$11,4,0))," ")</f>
        <v>5</v>
      </c>
      <c r="R11" s="25">
        <f>IFERROR(IF(ISNA(VLOOKUP($B11,Overview!DE$5:DE$11,1,0)),VLOOKUP($B11,Overview!DG$5:DJ$11,4,0),VLOOKUP($B11,Overview!DE$5:DH$11,4,0))," ")</f>
        <v>7</v>
      </c>
      <c r="S11" s="25">
        <f>IFERROR(IF(ISNA(VLOOKUP($B11,Overview!DL$5:DL$11,1,0)),VLOOKUP($B11,Overview!DN$5:DQ$11,4,0),VLOOKUP($B11,Overview!DL$5:DO$11,4,0))," ")</f>
        <v>3</v>
      </c>
      <c r="T11" s="25">
        <f>IFERROR(IF(ISNA(VLOOKUP($B11,Overview!DS$5:DS$11,1,0)),VLOOKUP($B11,Overview!DU$5:DX$11,4,0),VLOOKUP($B11,Overview!DS$5:DV$11,4,0))," ")</f>
        <v>4</v>
      </c>
      <c r="U11" s="25">
        <f>IFERROR(IF(ISNA(VLOOKUP($B11,Overview!DZ$5:DZ$11,1,0)),VLOOKUP($B11,Overview!EB$5:EE$11,4,0),VLOOKUP($B11,Overview!DZ$5:EC$11,4,0))," ")</f>
        <v>5</v>
      </c>
      <c r="V11" s="25">
        <f>IFERROR(IF(ISNA(VLOOKUP($B11,Overview!EG$5:EG$11,1,0)),VLOOKUP($B11,Overview!EI$5:EL$11,4,0),VLOOKUP($B11,Overview!EG$5:EJ$11,4,0))," ")</f>
        <v>7</v>
      </c>
      <c r="W11" s="25">
        <f>IFERROR(IF(ISNA(VLOOKUP($B11,Overview!EN$5:EN$11,1,0)),VLOOKUP($B11,Overview!EP$5:ES$11,4,0),VLOOKUP($B11,Overview!EN$5:EQ$11,4,0))," ")</f>
        <v>8</v>
      </c>
      <c r="X11" s="25">
        <f>IFERROR(IF(ISNA(VLOOKUP($B11,Overview!EU$5:EU$11,1,0)),VLOOKUP($B11,Overview!EW$5:EZ$11,4,0),VLOOKUP($B11,Overview!EU$5:EX$11,4,0))," ")</f>
        <v>6</v>
      </c>
      <c r="Y11" s="25">
        <f>IFERROR(IF(ISNA(VLOOKUP($B11,Overview!FB$5:FB$11,1,0)),VLOOKUP($B11,Overview!FD$5:FG$11,4,0),VLOOKUP($B11,Overview!FB$5:FE$11,4,0))," ")</f>
        <v>4</v>
      </c>
      <c r="Z11" s="25">
        <f>IFERROR(IF(ISNA(VLOOKUP($B11,Overview!FI$5:FI$11,1,0)),VLOOKUP($B11,Overview!FK$5:FN$11,4,0),VLOOKUP($B11,Overview!FI$5:FL$11,4,0))," ")</f>
        <v>9</v>
      </c>
      <c r="AA11" s="25" t="str">
        <f>IFERROR(IF(ISNA(VLOOKUP($B11,Overview!FP$5:FP$11,1,0)),VLOOKUP($B11,Overview!FR$5:FU$11,4,0),VLOOKUP($B11,Overview!FP$5:FS$11,4,0))," ")</f>
        <v xml:space="preserve"> </v>
      </c>
      <c r="AB11" s="25">
        <f>IFERROR(IF(ISNA(VLOOKUP($B11,Overview!FW$5:FW$11,1,0)),VLOOKUP($B11,Overview!FY$5:GB$11,4,0),VLOOKUP($B11,Overview!FW$5:FZ$11,4,0))," ")</f>
        <v>10</v>
      </c>
      <c r="AC11" s="223" t="s">
        <v>155</v>
      </c>
    </row>
    <row r="12" spans="1:29" x14ac:dyDescent="0.25">
      <c r="A12" s="278"/>
      <c r="B12" s="24" t="s">
        <v>32</v>
      </c>
      <c r="C12" s="25">
        <f>IFERROR(IF(ISNA(VLOOKUP($B12,Overview!D$5:D$11,1,0)),VLOOKUP($B12,Overview!F$5:I$11,4,0),VLOOKUP($B12,Overview!D$5:G$11,4,0))," ")</f>
        <v>3</v>
      </c>
      <c r="D12" s="25">
        <f>IFERROR(IF(ISNA(VLOOKUP($B12,Overview!K$5:K$11,1,0)),VLOOKUP($B12,Overview!M$5:P$11,4,0),VLOOKUP($B12,Overview!K$5:N$11,4,0))," ")</f>
        <v>7</v>
      </c>
      <c r="E12" s="25">
        <f>IFERROR(IF(ISNA(VLOOKUP($B12,Overview!R$5:R$11,1,0)),VLOOKUP($B12,Overview!T$5:W$11,4,0),VLOOKUP($B12,Overview!R$5:U$11,4,0))," ")</f>
        <v>8</v>
      </c>
      <c r="F12" s="25">
        <f>IFERROR(IF(ISNA(VLOOKUP($B12,Overview!Y$5:Y$11,1,0)),VLOOKUP($B12,Overview!AA$5:AD$11,4,0),VLOOKUP($B12,Overview!Y$5:AB$11,4,0))," ")</f>
        <v>7</v>
      </c>
      <c r="G12" s="25">
        <f>IFERROR(IF(ISNA(VLOOKUP($B12,Overview!AF$5:AF$11,1,0)),VLOOKUP($B12,Overview!AH$5:AK$11,4,0),VLOOKUP($B12,Overview!AF$5:AI$11,4,0))," ")</f>
        <v>8</v>
      </c>
      <c r="H12" s="25">
        <f>IFERROR(IF(ISNA(VLOOKUP($B12,Overview!AM$5:AM$11,1,0)),VLOOKUP($B12,Overview!AO$5:AR$11,4,0),VLOOKUP($B12,Overview!AM$5:AP$11,4,0))," ")</f>
        <v>6</v>
      </c>
      <c r="I12" s="25">
        <f>IFERROR(IF(ISNA(VLOOKUP($B12,Overview!AT$5:AT$11,1,0)),VLOOKUP($B12,Overview!AV$5:AY$11,4,0),VLOOKUP($B12,Overview!AT$5:AW$11,4,0))," ")</f>
        <v>7</v>
      </c>
      <c r="J12" s="25" t="str">
        <f>IFERROR(IF(ISNA(VLOOKUP($B12,Overview!BA$5:BA$11,1,0)),VLOOKUP($B12,Overview!BC$5:BF$11,4,0),VLOOKUP($B12,Overview!BA$5:BD$11,4,0))," ")</f>
        <v xml:space="preserve"> </v>
      </c>
      <c r="K12" s="25">
        <f>IFERROR(IF(ISNA(VLOOKUP($B12,Overview!BH$5:BH$11,1,0)),VLOOKUP($B12,Overview!BJ$5:BM$11,4,0),VLOOKUP($B12,Overview!BH$5:BK$11,4,0))," ")</f>
        <v>9</v>
      </c>
      <c r="L12" s="25">
        <f>IFERROR(IF(ISNA(VLOOKUP($B12,Overview!BO$5:BO$11,1,0)),VLOOKUP($B12,Overview!BQ$5:BT$11,4,0),VLOOKUP($B12,Overview!BO$5:BR$11,4,0))," ")</f>
        <v>3</v>
      </c>
      <c r="M12" s="25">
        <f>IFERROR(IF(ISNA(VLOOKUP($B12,Overview!BV$5:BV$11,1,0)),VLOOKUP($B12,Overview!BX$5:CA$11,4,0),VLOOKUP($B12,Overview!BV$5:BY$11,4,0))," ")</f>
        <v>8</v>
      </c>
      <c r="N12" s="25">
        <f>IFERROR(IF(ISNA(VLOOKUP($B12,Overview!CC$5:CC$11,1,0)),VLOOKUP($B12,Overview!CE$5:CH$11,4,0),VLOOKUP($B12,Overview!CC$5:CF$11,4,0))," ")</f>
        <v>7</v>
      </c>
      <c r="O12" s="25">
        <f>IFERROR(IF(ISNA(VLOOKUP($B12,Overview!CJ$5:CJ$11,1,0)),VLOOKUP($B12,Overview!CL$5:CO$11,4,0),VLOOKUP($B12,Overview!CJ$5:CM$11,4,0))," ")</f>
        <v>4</v>
      </c>
      <c r="P12" s="25">
        <f>IFERROR(IF(ISNA(VLOOKUP($B12,Overview!CQ$5:CQ$11,1,0)),VLOOKUP($B12,Overview!CS$5:CV$11,4,0),VLOOKUP($B12,Overview!CQ$5:CT$11,4,0))," ")</f>
        <v>4</v>
      </c>
      <c r="Q12" s="25">
        <f>IFERROR(IF(ISNA(VLOOKUP($B12,Overview!CX$5:CX$11,1,0)),VLOOKUP($B12,Overview!CZ$5:DC$11,4,0),VLOOKUP($B12,Overview!CX$5:DA$11,4,0))," ")</f>
        <v>8</v>
      </c>
      <c r="R12" s="25">
        <f>IFERROR(IF(ISNA(VLOOKUP($B12,Overview!DE$5:DE$11,1,0)),VLOOKUP($B12,Overview!DG$5:DJ$11,4,0),VLOOKUP($B12,Overview!DE$5:DH$11,4,0))," ")</f>
        <v>4</v>
      </c>
      <c r="S12" s="25">
        <f>IFERROR(IF(ISNA(VLOOKUP($B12,Overview!DL$5:DL$11,1,0)),VLOOKUP($B12,Overview!DN$5:DQ$11,4,0),VLOOKUP($B12,Overview!DL$5:DO$11,4,0))," ")</f>
        <v>6</v>
      </c>
      <c r="T12" s="25">
        <f>IFERROR(IF(ISNA(VLOOKUP($B12,Overview!DS$5:DS$11,1,0)),VLOOKUP($B12,Overview!DU$5:DX$11,4,0),VLOOKUP($B12,Overview!DS$5:DV$11,4,0))," ")</f>
        <v>6</v>
      </c>
      <c r="U12" s="25">
        <f>IFERROR(IF(ISNA(VLOOKUP($B12,Overview!DZ$5:DZ$11,1,0)),VLOOKUP($B12,Overview!EB$5:EE$11,4,0),VLOOKUP($B12,Overview!DZ$5:EC$11,4,0))," ")</f>
        <v>2</v>
      </c>
      <c r="V12" s="25">
        <f>IFERROR(IF(ISNA(VLOOKUP($B12,Overview!EG$5:EG$11,1,0)),VLOOKUP($B12,Overview!EI$5:EL$11,4,0),VLOOKUP($B12,Overview!EG$5:EJ$11,4,0))," ")</f>
        <v>7</v>
      </c>
      <c r="W12" s="25" t="str">
        <f>IFERROR(IF(ISNA(VLOOKUP($B12,Overview!EN$5:EN$11,1,0)),VLOOKUP($B12,Overview!EP$5:ES$11,4,0),VLOOKUP($B12,Overview!EN$5:EQ$11,4,0))," ")</f>
        <v xml:space="preserve"> </v>
      </c>
      <c r="X12" s="25">
        <f>IFERROR(IF(ISNA(VLOOKUP($B12,Overview!EU$5:EU$11,1,0)),VLOOKUP($B12,Overview!EW$5:EZ$11,4,0),VLOOKUP($B12,Overview!EU$5:EX$11,4,0))," ")</f>
        <v>6</v>
      </c>
      <c r="Y12" s="25">
        <f>IFERROR(IF(ISNA(VLOOKUP($B12,Overview!FB$5:FB$11,1,0)),VLOOKUP($B12,Overview!FD$5:FG$11,4,0),VLOOKUP($B12,Overview!FB$5:FE$11,4,0))," ")</f>
        <v>2</v>
      </c>
      <c r="Z12" s="25">
        <f>IFERROR(IF(ISNA(VLOOKUP($B12,Overview!FI$5:FI$11,1,0)),VLOOKUP($B12,Overview!FK$5:FN$11,4,0),VLOOKUP($B12,Overview!FI$5:FL$11,4,0))," ")</f>
        <v>4</v>
      </c>
      <c r="AA12" s="25">
        <f>IFERROR(IF(ISNA(VLOOKUP($B12,Overview!FP$5:FP$11,1,0)),VLOOKUP($B12,Overview!FR$5:FU$11,4,0),VLOOKUP($B12,Overview!FP$5:FS$11,4,0))," ")</f>
        <v>5</v>
      </c>
      <c r="AB12" s="25">
        <f>IFERROR(IF(ISNA(VLOOKUP($B12,Overview!FW$5:FW$11,1,0)),VLOOKUP($B12,Overview!FY$5:GB$11,4,0),VLOOKUP($B12,Overview!FW$5:FZ$11,4,0))," ")</f>
        <v>5</v>
      </c>
      <c r="AC12" s="223" t="s">
        <v>155</v>
      </c>
    </row>
    <row r="13" spans="1:29" x14ac:dyDescent="0.25">
      <c r="A13" s="278"/>
      <c r="B13" s="24" t="s">
        <v>38</v>
      </c>
      <c r="C13" s="25">
        <f>IFERROR(IF(ISNA(VLOOKUP($B13,Overview!D$5:D$11,1,0)),VLOOKUP($B13,Overview!F$5:I$11,4,0),VLOOKUP($B13,Overview!D$5:G$11,4,0))," ")</f>
        <v>10</v>
      </c>
      <c r="D13" s="25">
        <f>IFERROR(IF(ISNA(VLOOKUP($B13,Overview!K$5:K$11,1,0)),VLOOKUP($B13,Overview!M$5:P$11,4,0),VLOOKUP($B13,Overview!K$5:N$11,4,0))," ")</f>
        <v>5</v>
      </c>
      <c r="E13" s="25" t="str">
        <f>IFERROR(IF(ISNA(VLOOKUP($B13,Overview!R$5:R$11,1,0)),VLOOKUP($B13,Overview!T$5:W$11,4,0),VLOOKUP($B13,Overview!R$5:U$11,4,0))," ")</f>
        <v xml:space="preserve"> </v>
      </c>
      <c r="F13" s="25">
        <f>IFERROR(IF(ISNA(VLOOKUP($B13,Overview!Y$5:Y$11,1,0)),VLOOKUP($B13,Overview!AA$5:AD$11,4,0),VLOOKUP($B13,Overview!Y$5:AB$11,4,0))," ")</f>
        <v>4</v>
      </c>
      <c r="G13" s="25">
        <f>IFERROR(IF(ISNA(VLOOKUP($B13,Overview!AF$5:AF$11,1,0)),VLOOKUP($B13,Overview!AH$5:AK$11,4,0),VLOOKUP($B13,Overview!AF$5:AI$11,4,0))," ")</f>
        <v>9</v>
      </c>
      <c r="H13" s="25">
        <f>IFERROR(IF(ISNA(VLOOKUP($B13,Overview!AM$5:AM$11,1,0)),VLOOKUP($B13,Overview!AO$5:AR$11,4,0),VLOOKUP($B13,Overview!AM$5:AP$11,4,0))," ")</f>
        <v>8</v>
      </c>
      <c r="I13" s="25">
        <f>IFERROR(IF(ISNA(VLOOKUP($B13,Overview!AT$5:AT$11,1,0)),VLOOKUP($B13,Overview!AV$5:AY$11,4,0),VLOOKUP($B13,Overview!AT$5:AW$11,4,0))," ")</f>
        <v>5</v>
      </c>
      <c r="J13" s="25">
        <f>IFERROR(IF(ISNA(VLOOKUP($B13,Overview!BA$5:BA$11,1,0)),VLOOKUP($B13,Overview!BC$5:BF$11,4,0),VLOOKUP($B13,Overview!BA$5:BD$11,4,0))," ")</f>
        <v>9</v>
      </c>
      <c r="K13" s="25">
        <f>IFERROR(IF(ISNA(VLOOKUP($B13,Overview!BH$5:BH$11,1,0)),VLOOKUP($B13,Overview!BJ$5:BM$11,4,0),VLOOKUP($B13,Overview!BH$5:BK$11,4,0))," ")</f>
        <v>4</v>
      </c>
      <c r="L13" s="25">
        <f>IFERROR(IF(ISNA(VLOOKUP($B13,Overview!BO$5:BO$11,1,0)),VLOOKUP($B13,Overview!BQ$5:BT$11,4,0),VLOOKUP($B13,Overview!BO$5:BR$11,4,0))," ")</f>
        <v>9</v>
      </c>
      <c r="M13" s="25">
        <f>IFERROR(IF(ISNA(VLOOKUP($B13,Overview!BV$5:BV$11,1,0)),VLOOKUP($B13,Overview!BX$5:CA$11,4,0),VLOOKUP($B13,Overview!BV$5:BY$11,4,0))," ")</f>
        <v>5</v>
      </c>
      <c r="N13" s="25">
        <f>IFERROR(IF(ISNA(VLOOKUP($B13,Overview!CC$5:CC$11,1,0)),VLOOKUP($B13,Overview!CE$5:CH$11,4,0),VLOOKUP($B13,Overview!CC$5:CF$11,4,0))," ")</f>
        <v>8</v>
      </c>
      <c r="O13" s="25">
        <f>IFERROR(IF(ISNA(VLOOKUP($B13,Overview!CJ$5:CJ$11,1,0)),VLOOKUP($B13,Overview!CL$5:CO$11,4,0),VLOOKUP($B13,Overview!CJ$5:CM$11,4,0))," ")</f>
        <v>7</v>
      </c>
      <c r="P13" s="25">
        <f>IFERROR(IF(ISNA(VLOOKUP($B13,Overview!CQ$5:CQ$11,1,0)),VLOOKUP($B13,Overview!CS$5:CV$11,4,0),VLOOKUP($B13,Overview!CQ$5:CT$11,4,0))," ")</f>
        <v>7</v>
      </c>
      <c r="Q13" s="25">
        <f>IFERROR(IF(ISNA(VLOOKUP($B13,Overview!CX$5:CX$11,1,0)),VLOOKUP($B13,Overview!CZ$5:DC$11,4,0),VLOOKUP($B13,Overview!CX$5:DA$11,4,0))," ")</f>
        <v>10</v>
      </c>
      <c r="R13" s="25" t="str">
        <f>IFERROR(IF(ISNA(VLOOKUP($B13,Overview!DE$5:DE$11,1,0)),VLOOKUP($B13,Overview!DG$5:DJ$11,4,0),VLOOKUP($B13,Overview!DE$5:DH$11,4,0))," ")</f>
        <v xml:space="preserve"> </v>
      </c>
      <c r="S13" s="25">
        <f>IFERROR(IF(ISNA(VLOOKUP($B13,Overview!DL$5:DL$11,1,0)),VLOOKUP($B13,Overview!DN$5:DQ$11,4,0),VLOOKUP($B13,Overview!DL$5:DO$11,4,0))," ")</f>
        <v>8</v>
      </c>
      <c r="T13" s="25">
        <f>IFERROR(IF(ISNA(VLOOKUP($B13,Overview!DS$5:DS$11,1,0)),VLOOKUP($B13,Overview!DU$5:DX$11,4,0),VLOOKUP($B13,Overview!DS$5:DV$11,4,0))," ")</f>
        <v>5</v>
      </c>
      <c r="U13" s="25">
        <f>IFERROR(IF(ISNA(VLOOKUP($B13,Overview!DZ$5:DZ$11,1,0)),VLOOKUP($B13,Overview!EB$5:EE$11,4,0),VLOOKUP($B13,Overview!DZ$5:EC$11,4,0))," ")</f>
        <v>7</v>
      </c>
      <c r="V13" s="25">
        <f>IFERROR(IF(ISNA(VLOOKUP($B13,Overview!EG$5:EG$11,1,0)),VLOOKUP($B13,Overview!EI$5:EL$11,4,0),VLOOKUP($B13,Overview!EG$5:EJ$11,4,0))," ")</f>
        <v>5</v>
      </c>
      <c r="W13" s="25">
        <f>IFERROR(IF(ISNA(VLOOKUP($B13,Overview!EN$5:EN$11,1,0)),VLOOKUP($B13,Overview!EP$5:ES$11,4,0),VLOOKUP($B13,Overview!EN$5:EQ$11,4,0))," ")</f>
        <v>6</v>
      </c>
      <c r="X13" s="25">
        <f>IFERROR(IF(ISNA(VLOOKUP($B13,Overview!EU$5:EU$11,1,0)),VLOOKUP($B13,Overview!EW$5:EZ$11,4,0),VLOOKUP($B13,Overview!EU$5:EX$11,4,0))," ")</f>
        <v>2</v>
      </c>
      <c r="Y13" s="25">
        <f>IFERROR(IF(ISNA(VLOOKUP($B13,Overview!FB$5:FB$11,1,0)),VLOOKUP($B13,Overview!FD$5:FG$11,4,0),VLOOKUP($B13,Overview!FB$5:FE$11,4,0))," ")</f>
        <v>10</v>
      </c>
      <c r="Z13" s="25">
        <f>IFERROR(IF(ISNA(VLOOKUP($B13,Overview!FI$5:FI$11,1,0)),VLOOKUP($B13,Overview!FK$5:FN$11,4,0),VLOOKUP($B13,Overview!FI$5:FL$11,4,0))," ")</f>
        <v>5</v>
      </c>
      <c r="AA13" s="25">
        <f>IFERROR(IF(ISNA(VLOOKUP($B13,Overview!FP$5:FP$11,1,0)),VLOOKUP($B13,Overview!FR$5:FU$11,4,0),VLOOKUP($B13,Overview!FP$5:FS$11,4,0))," ")</f>
        <v>6</v>
      </c>
      <c r="AB13" s="25">
        <f>IFERROR(IF(ISNA(VLOOKUP($B13,Overview!FW$5:FW$11,1,0)),VLOOKUP($B13,Overview!FY$5:GB$11,4,0),VLOOKUP($B13,Overview!FW$5:FZ$11,4,0))," ")</f>
        <v>5</v>
      </c>
      <c r="AC13" s="223" t="s">
        <v>155</v>
      </c>
    </row>
    <row r="14" spans="1:29" x14ac:dyDescent="0.25">
      <c r="A14" s="278"/>
      <c r="B14" s="24" t="s">
        <v>31</v>
      </c>
      <c r="C14" s="25">
        <f>IFERROR(IF(ISNA(VLOOKUP($B14,Overview!D$5:D$11,1,0)),VLOOKUP($B14,Overview!F$5:I$11,4,0),VLOOKUP($B14,Overview!D$5:G$11,4,0))," ")</f>
        <v>5</v>
      </c>
      <c r="D14" s="25">
        <f>IFERROR(IF(ISNA(VLOOKUP($B14,Overview!K$5:K$11,1,0)),VLOOKUP($B14,Overview!M$5:P$11,4,0),VLOOKUP($B14,Overview!K$5:N$11,4,0))," ")</f>
        <v>4</v>
      </c>
      <c r="E14" s="25">
        <f>IFERROR(IF(ISNA(VLOOKUP($B14,Overview!R$5:R$11,1,0)),VLOOKUP($B14,Overview!T$5:W$11,4,0),VLOOKUP($B14,Overview!R$5:U$11,4,0))," ")</f>
        <v>3</v>
      </c>
      <c r="F14" s="25">
        <f>IFERROR(IF(ISNA(VLOOKUP($B14,Overview!Y$5:Y$11,1,0)),VLOOKUP($B14,Overview!AA$5:AD$11,4,0),VLOOKUP($B14,Overview!Y$5:AB$11,4,0))," ")</f>
        <v>5</v>
      </c>
      <c r="G14" s="25" t="str">
        <f>IFERROR(IF(ISNA(VLOOKUP($B14,Overview!AF$5:AF$11,1,0)),VLOOKUP($B14,Overview!AH$5:AK$11,4,0),VLOOKUP($B14,Overview!AF$5:AI$11,4,0))," ")</f>
        <v xml:space="preserve"> </v>
      </c>
      <c r="H14" s="25">
        <f>IFERROR(IF(ISNA(VLOOKUP($B14,Overview!AM$5:AM$11,1,0)),VLOOKUP($B14,Overview!AO$5:AR$11,4,0),VLOOKUP($B14,Overview!AM$5:AP$11,4,0))," ")</f>
        <v>8</v>
      </c>
      <c r="I14" s="25">
        <f>IFERROR(IF(ISNA(VLOOKUP($B14,Overview!AT$5:AT$11,1,0)),VLOOKUP($B14,Overview!AV$5:AY$11,4,0),VLOOKUP($B14,Overview!AT$5:AW$11,4,0))," ")</f>
        <v>3</v>
      </c>
      <c r="J14" s="25">
        <f>IFERROR(IF(ISNA(VLOOKUP($B14,Overview!BA$5:BA$11,1,0)),VLOOKUP($B14,Overview!BC$5:BF$11,4,0),VLOOKUP($B14,Overview!BA$5:BD$11,4,0))," ")</f>
        <v>5</v>
      </c>
      <c r="K14" s="25">
        <f>IFERROR(IF(ISNA(VLOOKUP($B14,Overview!BH$5:BH$11,1,0)),VLOOKUP($B14,Overview!BJ$5:BM$11,4,0),VLOOKUP($B14,Overview!BH$5:BK$11,4,0))," ")</f>
        <v>6</v>
      </c>
      <c r="L14" s="25">
        <f>IFERROR(IF(ISNA(VLOOKUP($B14,Overview!BO$5:BO$11,1,0)),VLOOKUP($B14,Overview!BQ$5:BT$11,4,0),VLOOKUP($B14,Overview!BO$5:BR$11,4,0))," ")</f>
        <v>9</v>
      </c>
      <c r="M14" s="25">
        <f>IFERROR(IF(ISNA(VLOOKUP($B14,Overview!BV$5:BV$11,1,0)),VLOOKUP($B14,Overview!BX$5:CA$11,4,0),VLOOKUP($B14,Overview!BV$5:BY$11,4,0))," ")</f>
        <v>5</v>
      </c>
      <c r="N14" s="25">
        <f>IFERROR(IF(ISNA(VLOOKUP($B14,Overview!CC$5:CC$11,1,0)),VLOOKUP($B14,Overview!CE$5:CH$11,4,0),VLOOKUP($B14,Overview!CC$5:CF$11,4,0))," ")</f>
        <v>4</v>
      </c>
      <c r="O14" s="25">
        <f>IFERROR(IF(ISNA(VLOOKUP($B14,Overview!CJ$5:CJ$11,1,0)),VLOOKUP($B14,Overview!CL$5:CO$11,4,0),VLOOKUP($B14,Overview!CJ$5:CM$11,4,0))," ")</f>
        <v>3</v>
      </c>
      <c r="P14" s="25">
        <f>IFERROR(IF(ISNA(VLOOKUP($B14,Overview!CQ$5:CQ$11,1,0)),VLOOKUP($B14,Overview!CS$5:CV$11,4,0),VLOOKUP($B14,Overview!CQ$5:CT$11,4,0))," ")</f>
        <v>4</v>
      </c>
      <c r="Q14" s="25">
        <f>IFERROR(IF(ISNA(VLOOKUP($B14,Overview!CX$5:CX$11,1,0)),VLOOKUP($B14,Overview!CZ$5:DC$11,4,0),VLOOKUP($B14,Overview!CX$5:DA$11,4,0))," ")</f>
        <v>3</v>
      </c>
      <c r="R14" s="25">
        <f>IFERROR(IF(ISNA(VLOOKUP($B14,Overview!DE$5:DE$11,1,0)),VLOOKUP($B14,Overview!DG$5:DJ$11,4,0),VLOOKUP($B14,Overview!DE$5:DH$11,4,0))," ")</f>
        <v>4</v>
      </c>
      <c r="S14" s="25">
        <f>IFERROR(IF(ISNA(VLOOKUP($B14,Overview!DL$5:DL$11,1,0)),VLOOKUP($B14,Overview!DN$5:DQ$11,4,0),VLOOKUP($B14,Overview!DL$5:DO$11,4,0))," ")</f>
        <v>6</v>
      </c>
      <c r="T14" s="25" t="str">
        <f>IFERROR(IF(ISNA(VLOOKUP($B14,Overview!DS$5:DS$11,1,0)),VLOOKUP($B14,Overview!DU$5:DX$11,4,0),VLOOKUP($B14,Overview!DS$5:DV$11,4,0))," ")</f>
        <v xml:space="preserve"> </v>
      </c>
      <c r="U14" s="25">
        <f>IFERROR(IF(ISNA(VLOOKUP($B14,Overview!DZ$5:DZ$11,1,0)),VLOOKUP($B14,Overview!EB$5:EE$11,4,0),VLOOKUP($B14,Overview!DZ$5:EC$11,4,0))," ")</f>
        <v>6</v>
      </c>
      <c r="V14" s="25">
        <f>IFERROR(IF(ISNA(VLOOKUP($B14,Overview!EG$5:EG$11,1,0)),VLOOKUP($B14,Overview!EI$5:EL$11,4,0),VLOOKUP($B14,Overview!EG$5:EJ$11,4,0))," ")</f>
        <v>4</v>
      </c>
      <c r="W14" s="25">
        <f>IFERROR(IF(ISNA(VLOOKUP($B14,Overview!EN$5:EN$11,1,0)),VLOOKUP($B14,Overview!EP$5:ES$11,4,0),VLOOKUP($B14,Overview!EN$5:EQ$11,4,0))," ")</f>
        <v>4</v>
      </c>
      <c r="X14" s="25">
        <f>IFERROR(IF(ISNA(VLOOKUP($B14,Overview!EU$5:EU$11,1,0)),VLOOKUP($B14,Overview!EW$5:EZ$11,4,0),VLOOKUP($B14,Overview!EU$5:EX$11,4,0))," ")</f>
        <v>6</v>
      </c>
      <c r="Y14" s="25">
        <f>IFERROR(IF(ISNA(VLOOKUP($B14,Overview!FB$5:FB$11,1,0)),VLOOKUP($B14,Overview!FD$5:FG$11,4,0),VLOOKUP($B14,Overview!FB$5:FE$11,4,0))," ")</f>
        <v>10</v>
      </c>
      <c r="Z14" s="25">
        <f>IFERROR(IF(ISNA(VLOOKUP($B14,Overview!FI$5:FI$11,1,0)),VLOOKUP($B14,Overview!FK$5:FN$11,4,0),VLOOKUP($B14,Overview!FI$5:FL$11,4,0))," ")</f>
        <v>4</v>
      </c>
      <c r="AA14" s="25">
        <f>IFERROR(IF(ISNA(VLOOKUP($B14,Overview!FP$5:FP$11,1,0)),VLOOKUP($B14,Overview!FR$5:FU$11,4,0),VLOOKUP($B14,Overview!FP$5:FS$11,4,0))," ")</f>
        <v>6</v>
      </c>
      <c r="AB14" s="25">
        <f>IFERROR(IF(ISNA(VLOOKUP($B14,Overview!FW$5:FW$11,1,0)),VLOOKUP($B14,Overview!FY$5:GB$11,4,0),VLOOKUP($B14,Overview!FW$5:FZ$11,4,0))," ")</f>
        <v>3</v>
      </c>
      <c r="AC14" s="223" t="s">
        <v>155</v>
      </c>
    </row>
    <row r="15" spans="1:29" x14ac:dyDescent="0.25">
      <c r="A15" s="278"/>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7" spans="1:29" x14ac:dyDescent="0.25">
      <c r="A17" s="278" t="s">
        <v>57</v>
      </c>
      <c r="B17" s="24" t="s">
        <v>30</v>
      </c>
      <c r="C17" s="220">
        <f>IFERROR(IF(ISNA(VLOOKUP($B17,Overview!D$23:D$29,1,0)),VLOOKUP($B17,Overview!F$23:I$29,4,0),VLOOKUP($B17,Overview!D$23:G$29,4,0))," ")</f>
        <v>4</v>
      </c>
      <c r="D17" s="220">
        <f>IFERROR(IF(ISNA(VLOOKUP($B17,Overview!K$23:K$29,1,0)),VLOOKUP($B17,Overview!M$23:P$29,4,0),VLOOKUP($B17,Overview!K$23:N$29,4,0))," ")</f>
        <v>7</v>
      </c>
      <c r="E17" s="220" t="str">
        <f>IFERROR(IF(ISNA(VLOOKUP($B17,Overview!R$23:R$29,1,0)),VLOOKUP($B17,Overview!T$23:W$29,4,0),VLOOKUP($B17,Overview!R$23:U$29,4,0))," ")</f>
        <v xml:space="preserve"> </v>
      </c>
      <c r="F17" s="220">
        <f>IFERROR(IF(ISNA(VLOOKUP($B17,Overview!Y$23:Y$29,1,0)),VLOOKUP($B17,Overview!AA$23:AD$29,4,0),VLOOKUP($B17,Overview!Y$23:AB$29,4,0))," ")</f>
        <v>6</v>
      </c>
      <c r="G17" s="220">
        <f>IFERROR(IF(ISNA(VLOOKUP($B17,Overview!AF$23:AF$29,1,0)),VLOOKUP($B17,Overview!AH$23:AK$29,4,0),VLOOKUP($B17,Overview!AF$23:AI$29,4,0))," ")</f>
        <v>6</v>
      </c>
      <c r="H17" s="220">
        <f>IFERROR(IF(ISNA(VLOOKUP($B17,Overview!AM$23:AM$29,1,0)),VLOOKUP($B17,Overview!AO$23:AR$29,4,0),VLOOKUP($B17,Overview!AM$23:AP$29,4,0))," ")</f>
        <v>6</v>
      </c>
      <c r="I17" s="220">
        <f>IFERROR(IF(ISNA(VLOOKUP($B17,Overview!AT$23:AT$29,1,0)),VLOOKUP($B17,Overview!AV$23:AY$29,4,0),VLOOKUP($B17,Overview!AT$23:AW$29,4,0))," ")</f>
        <v>5</v>
      </c>
      <c r="J17" s="220">
        <f>IFERROR(IF(ISNA(VLOOKUP($B17,Overview!BA$23:BA$29,1,0)),VLOOKUP($B17,Overview!BC$23:BF$29,4,0),VLOOKUP($B17,Overview!BA$23:BD$29,4,0))," ")</f>
        <v>9</v>
      </c>
      <c r="K17" s="220">
        <f>IFERROR(IF(ISNA(VLOOKUP($B17,Overview!BH$23:BH$29,1,0)),VLOOKUP($B17,Overview!BJ$23:BM$29,4,0),VLOOKUP($B17,Overview!BH$23:BK$29,4,0))," ")</f>
        <v>6</v>
      </c>
      <c r="L17" s="220">
        <f>IFERROR(IF(ISNA(VLOOKUP($B17,Overview!BO$23:BO$29,1,0)),VLOOKUP($B17,Overview!BQ$23:BT$29,4,0),VLOOKUP($B17,Overview!BO$23:BR$29,4,0))," ")</f>
        <v>7</v>
      </c>
      <c r="M17" s="220">
        <f>IFERROR(IF(ISNA(VLOOKUP($B17,Overview!BV$23:BV$29,1,0)),VLOOKUP($B17,Overview!BX$23:CA$29,4,0),VLOOKUP($B17,Overview!BV$23:BY$29,4,0))," ")</f>
        <v>7</v>
      </c>
      <c r="N17" s="220">
        <f>IFERROR(IF(ISNA(VLOOKUP($B17,Overview!CC$23:CC$29,1,0)),VLOOKUP($B17,Overview!CE$23:CH$29,4,0),VLOOKUP($B17,Overview!CC$23:CF$29,4,0))," ")</f>
        <v>7</v>
      </c>
      <c r="O17" s="220">
        <f>IFERROR(IF(ISNA(VLOOKUP($B17,Overview!CJ$23:CJ$29,1,0)),VLOOKUP($B17,Overview!CL$23:CO$29,4,0),VLOOKUP($B17,Overview!CJ$23:CM$29,4,0))," ")</f>
        <v>5</v>
      </c>
      <c r="P17" s="220">
        <f>IFERROR(IF(ISNA(VLOOKUP($B17,Overview!CQ$23:CQ$29,1,0)),VLOOKUP($B17,Overview!CS$23:CV$29,4,0),VLOOKUP($B17,Overview!CQ$23:CT$29,4,0))," ")</f>
        <v>8</v>
      </c>
      <c r="Q17" s="220">
        <f>IFERROR(IF(ISNA(VLOOKUP($B17,Overview!CX$23:CX$29,1,0)),VLOOKUP($B17,Overview!CZ$23:DC$29,4,0),VLOOKUP($B17,Overview!CX$23:DA$29,4,0))," ")</f>
        <v>6</v>
      </c>
      <c r="R17" s="220" t="str">
        <f>IFERROR(IF(ISNA(VLOOKUP($B17,Overview!DE$23:DE$29,1,0)),VLOOKUP($B17,Overview!DG$23:DJ$29,4,0),VLOOKUP($B17,Overview!DE$23:DH$29,4,0))," ")</f>
        <v xml:space="preserve"> </v>
      </c>
      <c r="S17" s="220">
        <f>IFERROR(IF(ISNA(VLOOKUP($B17,Overview!DL$23:DL$29,1,0)),VLOOKUP($B17,Overview!DN$23:DQ$29,4,0),VLOOKUP($B17,Overview!DL$23:DO$29,4,0))," ")</f>
        <v>4</v>
      </c>
      <c r="T17" s="220">
        <f>IFERROR(IF(ISNA(VLOOKUP($B17,Overview!DS$23:DS$29,1,0)),VLOOKUP($B17,Overview!DU$23:DX$29,4,0),VLOOKUP($B17,Overview!DS$23:DV$29,4,0))," ")</f>
        <v>8</v>
      </c>
      <c r="U17" s="220">
        <f>IFERROR(IF(ISNA(VLOOKUP($B17,Overview!DZ$23:DZ$29,1,0)),VLOOKUP($B17,Overview!EB$23:EE$29,4,0),VLOOKUP($B17,Overview!DZ$23:EC$29,4,0))," ")</f>
        <v>8</v>
      </c>
      <c r="V17" s="220">
        <f>IFERROR(IF(ISNA(VLOOKUP($B17,Overview!EG$23:EG$29,1,0)),VLOOKUP($B17,Overview!EI$23:EL$29,4,0),VLOOKUP($B17,Overview!EG$23:EJ$29,4,0))," ")</f>
        <v>7</v>
      </c>
      <c r="W17" s="220">
        <f>IFERROR(IF(ISNA(VLOOKUP($B17,Overview!EN$23:EN$29,1,0)),VLOOKUP($B17,Overview!EP$23:ES$29,4,0),VLOOKUP($B17,Overview!EN$23:EQ$29,4,0))," ")</f>
        <v>12</v>
      </c>
      <c r="X17" s="220">
        <f>IFERROR(IF(ISNA(VLOOKUP($B17,Overview!EU$23:EU$29,1,0)),VLOOKUP($B17,Overview!EW$23:EZ$29,4,0),VLOOKUP($B17,Overview!EU$23:EX$29,4,0))," ")</f>
        <v>9</v>
      </c>
      <c r="Y17" s="220">
        <f>IFERROR(IF(ISNA(VLOOKUP($B17,Overview!FB$23:FB$29,1,0)),VLOOKUP($B17,Overview!FD$23:FG$29,4,0),VLOOKUP($B17,Overview!FB$23:FE$29,4,0))," ")</f>
        <v>4</v>
      </c>
      <c r="Z17" s="220">
        <f>IFERROR(IF(ISNA(VLOOKUP($B17,Overview!FI$23:FI$29,1,0)),VLOOKUP($B17,Overview!FK$23:FN$29,4,0),VLOOKUP($B17,Overview!FI$23:FL$29,4,0))," ")</f>
        <v>11</v>
      </c>
      <c r="AA17" s="220">
        <f>IFERROR(IF(ISNA(VLOOKUP($B17,Overview!FP$23:FP$29,1,0)),VLOOKUP($B17,Overview!FR$23:FU$29,4,0),VLOOKUP($B17,Overview!FP$23:FS$29,4,0))," ")</f>
        <v>9</v>
      </c>
      <c r="AB17" s="220">
        <f>IFERROR(IF(ISNA(VLOOKUP($B17,Overview!FW$23:FW$29,1,0)),VLOOKUP($B17,Overview!FY$23:GB$29,4,0),VLOOKUP($B17,Overview!FW$23:FZ$29,4,0))," ")</f>
        <v>5</v>
      </c>
      <c r="AC17" s="223" t="s">
        <v>155</v>
      </c>
    </row>
    <row r="18" spans="1:29" x14ac:dyDescent="0.25">
      <c r="A18" s="278"/>
      <c r="B18" s="24" t="s">
        <v>33</v>
      </c>
      <c r="C18" s="220">
        <f>IFERROR(IF(ISNA(VLOOKUP($B18,Overview!D$23:D$29,1,0)),VLOOKUP($B18,Overview!F$23:I$29,4,0),VLOOKUP($B18,Overview!D$23:G$29,4,0))," ")</f>
        <v>10</v>
      </c>
      <c r="D18" s="220">
        <f>IFERROR(IF(ISNA(VLOOKUP($B18,Overview!K$23:K$29,1,0)),VLOOKUP($B18,Overview!M$23:P$29,4,0),VLOOKUP($B18,Overview!K$23:N$29,4,0))," ")</f>
        <v>7</v>
      </c>
      <c r="E18" s="220">
        <f>IFERROR(IF(ISNA(VLOOKUP($B18,Overview!R$23:R$29,1,0)),VLOOKUP($B18,Overview!T$23:W$29,4,0),VLOOKUP($B18,Overview!R$23:U$29,4,0))," ")</f>
        <v>8</v>
      </c>
      <c r="F18" s="220">
        <f>IFERROR(IF(ISNA(VLOOKUP($B18,Overview!Y$23:Y$29,1,0)),VLOOKUP($B18,Overview!AA$23:AD$29,4,0),VLOOKUP($B18,Overview!Y$23:AB$29,4,0))," ")</f>
        <v>3</v>
      </c>
      <c r="G18" s="220">
        <f>IFERROR(IF(ISNA(VLOOKUP($B18,Overview!AF$23:AF$29,1,0)),VLOOKUP($B18,Overview!AH$23:AK$29,4,0),VLOOKUP($B18,Overview!AF$23:AI$29,4,0))," ")</f>
        <v>7</v>
      </c>
      <c r="H18" s="220">
        <f>IFERROR(IF(ISNA(VLOOKUP($B18,Overview!AM$23:AM$29,1,0)),VLOOKUP($B18,Overview!AO$23:AR$29,4,0),VLOOKUP($B18,Overview!AM$23:AP$29,4,0))," ")</f>
        <v>7</v>
      </c>
      <c r="I18" s="220">
        <f>IFERROR(IF(ISNA(VLOOKUP($B18,Overview!AT$23:AT$29,1,0)),VLOOKUP($B18,Overview!AV$23:AY$29,4,0),VLOOKUP($B18,Overview!AT$23:AW$29,4,0))," ")</f>
        <v>9</v>
      </c>
      <c r="J18" s="220">
        <f>IFERROR(IF(ISNA(VLOOKUP($B18,Overview!BA$23:BA$29,1,0)),VLOOKUP($B18,Overview!BC$23:BF$29,4,0),VLOOKUP($B18,Overview!BA$23:BD$29,4,0))," ")</f>
        <v>6</v>
      </c>
      <c r="K18" s="220">
        <f>IFERROR(IF(ISNA(VLOOKUP($B18,Overview!BH$23:BH$29,1,0)),VLOOKUP($B18,Overview!BJ$23:BM$29,4,0),VLOOKUP($B18,Overview!BH$23:BK$29,4,0))," ")</f>
        <v>7</v>
      </c>
      <c r="L18" s="220">
        <f>IFERROR(IF(ISNA(VLOOKUP($B18,Overview!BO$23:BO$29,1,0)),VLOOKUP($B18,Overview!BQ$23:BT$29,4,0),VLOOKUP($B18,Overview!BO$23:BR$29,4,0))," ")</f>
        <v>5</v>
      </c>
      <c r="M18" s="220">
        <f>IFERROR(IF(ISNA(VLOOKUP($B18,Overview!BV$23:BV$29,1,0)),VLOOKUP($B18,Overview!BX$23:CA$29,4,0),VLOOKUP($B18,Overview!BV$23:BY$29,4,0))," ")</f>
        <v>5</v>
      </c>
      <c r="N18" s="220">
        <f>IFERROR(IF(ISNA(VLOOKUP($B18,Overview!CC$23:CC$29,1,0)),VLOOKUP($B18,Overview!CE$23:CH$29,4,0),VLOOKUP($B18,Overview!CC$23:CF$29,4,0))," ")</f>
        <v>4</v>
      </c>
      <c r="O18" s="220" t="str">
        <f>IFERROR(IF(ISNA(VLOOKUP($B18,Overview!CJ$23:CJ$29,1,0)),VLOOKUP($B18,Overview!CL$23:CO$29,4,0),VLOOKUP($B18,Overview!CJ$23:CM$29,4,0))," ")</f>
        <v xml:space="preserve"> </v>
      </c>
      <c r="P18" s="220">
        <f>IFERROR(IF(ISNA(VLOOKUP($B18,Overview!CQ$23:CQ$29,1,0)),VLOOKUP($B18,Overview!CS$23:CV$29,4,0),VLOOKUP($B18,Overview!CQ$23:CT$29,4,0))," ")</f>
        <v>9</v>
      </c>
      <c r="Q18" s="220">
        <f>IFERROR(IF(ISNA(VLOOKUP($B18,Overview!CX$23:CX$29,1,0)),VLOOKUP($B18,Overview!CZ$23:DC$29,4,0),VLOOKUP($B18,Overview!CX$23:DA$29,4,0))," ")</f>
        <v>6</v>
      </c>
      <c r="R18" s="220">
        <f>IFERROR(IF(ISNA(VLOOKUP($B18,Overview!DE$23:DE$29,1,0)),VLOOKUP($B18,Overview!DG$23:DJ$29,4,0),VLOOKUP($B18,Overview!DE$23:DH$29,4,0))," ")</f>
        <v>6</v>
      </c>
      <c r="S18" s="220">
        <f>IFERROR(IF(ISNA(VLOOKUP($B18,Overview!DL$23:DL$29,1,0)),VLOOKUP($B18,Overview!DN$23:DQ$29,4,0),VLOOKUP($B18,Overview!DL$23:DO$29,4,0))," ")</f>
        <v>5</v>
      </c>
      <c r="T18" s="220">
        <f>IFERROR(IF(ISNA(VLOOKUP($B18,Overview!DS$23:DS$29,1,0)),VLOOKUP($B18,Overview!DU$23:DX$29,4,0),VLOOKUP($B18,Overview!DS$23:DV$29,4,0))," ")</f>
        <v>2</v>
      </c>
      <c r="U18" s="220">
        <f>IFERROR(IF(ISNA(VLOOKUP($B18,Overview!DZ$23:DZ$29,1,0)),VLOOKUP($B18,Overview!EB$23:EE$29,4,0),VLOOKUP($B18,Overview!DZ$23:EC$29,4,0))," ")</f>
        <v>5</v>
      </c>
      <c r="V18" s="220">
        <f>IFERROR(IF(ISNA(VLOOKUP($B18,Overview!EG$23:EG$29,1,0)),VLOOKUP($B18,Overview!EI$23:EL$29,4,0),VLOOKUP($B18,Overview!EG$23:EJ$29,4,0))," ")</f>
        <v>8</v>
      </c>
      <c r="W18" s="220">
        <f>IFERROR(IF(ISNA(VLOOKUP($B18,Overview!EN$23:EN$29,1,0)),VLOOKUP($B18,Overview!EP$23:ES$29,4,0),VLOOKUP($B18,Overview!EN$23:EQ$29,4,0))," ")</f>
        <v>5</v>
      </c>
      <c r="X18" s="220">
        <f>IFERROR(IF(ISNA(VLOOKUP($B18,Overview!EU$23:EU$29,1,0)),VLOOKUP($B18,Overview!EW$23:EZ$29,4,0),VLOOKUP($B18,Overview!EU$23:EX$29,4,0))," ")</f>
        <v>4</v>
      </c>
      <c r="Y18" s="220">
        <f>IFERROR(IF(ISNA(VLOOKUP($B18,Overview!FB$23:FB$29,1,0)),VLOOKUP($B18,Overview!FD$23:FG$29,4,0),VLOOKUP($B18,Overview!FB$23:FE$29,4,0))," ")</f>
        <v>8</v>
      </c>
      <c r="Z18" s="220">
        <f>IFERROR(IF(ISNA(VLOOKUP($B18,Overview!FI$23:FI$29,1,0)),VLOOKUP($B18,Overview!FK$23:FN$29,4,0),VLOOKUP($B18,Overview!FI$23:FL$29,4,0))," ")</f>
        <v>6</v>
      </c>
      <c r="AA18" s="220">
        <f>IFERROR(IF(ISNA(VLOOKUP($B18,Overview!FP$23:FP$29,1,0)),VLOOKUP($B18,Overview!FR$23:FU$29,4,0),VLOOKUP($B18,Overview!FP$23:FS$29,4,0))," ")</f>
        <v>5</v>
      </c>
      <c r="AB18" s="220" t="str">
        <f>IFERROR(IF(ISNA(VLOOKUP($B18,Overview!FW$23:FW$29,1,0)),VLOOKUP($B18,Overview!FY$23:GB$29,4,0),VLOOKUP($B18,Overview!FW$23:FZ$29,4,0))," ")</f>
        <v xml:space="preserve"> </v>
      </c>
      <c r="AC18" s="223" t="s">
        <v>155</v>
      </c>
    </row>
    <row r="19" spans="1:29" x14ac:dyDescent="0.25">
      <c r="A19" s="278"/>
      <c r="B19" s="24" t="s">
        <v>24</v>
      </c>
      <c r="C19" s="220">
        <f>IFERROR(IF(ISNA(VLOOKUP($B19,Overview!D$23:D$29,1,0)),VLOOKUP($B19,Overview!F$23:I$29,4,0),VLOOKUP($B19,Overview!D$23:G$29,4,0))," ")</f>
        <v>8</v>
      </c>
      <c r="D19" s="220">
        <f>IFERROR(IF(ISNA(VLOOKUP($B19,Overview!K$23:K$29,1,0)),VLOOKUP($B19,Overview!M$23:P$29,4,0),VLOOKUP($B19,Overview!K$23:N$29,4,0))," ")</f>
        <v>6</v>
      </c>
      <c r="E19" s="220">
        <f>IFERROR(IF(ISNA(VLOOKUP($B19,Overview!R$23:R$29,1,0)),VLOOKUP($B19,Overview!T$23:W$29,4,0),VLOOKUP($B19,Overview!R$23:U$29,4,0))," ")</f>
        <v>9</v>
      </c>
      <c r="F19" s="220">
        <f>IFERROR(IF(ISNA(VLOOKUP($B19,Overview!Y$23:Y$29,1,0)),VLOOKUP($B19,Overview!AA$23:AD$29,4,0),VLOOKUP($B19,Overview!Y$23:AB$29,4,0))," ")</f>
        <v>5</v>
      </c>
      <c r="G19" s="220">
        <f>IFERROR(IF(ISNA(VLOOKUP($B19,Overview!AF$23:AF$29,1,0)),VLOOKUP($B19,Overview!AH$23:AK$29,4,0),VLOOKUP($B19,Overview!AF$23:AI$29,4,0))," ")</f>
        <v>7</v>
      </c>
      <c r="H19" s="220">
        <f>IFERROR(IF(ISNA(VLOOKUP($B19,Overview!AM$23:AM$29,1,0)),VLOOKUP($B19,Overview!AO$23:AR$29,4,0),VLOOKUP($B19,Overview!AM$23:AP$29,4,0))," ")</f>
        <v>5</v>
      </c>
      <c r="I19" s="220">
        <f>IFERROR(IF(ISNA(VLOOKUP($B19,Overview!AT$23:AT$29,1,0)),VLOOKUP($B19,Overview!AV$23:AY$29,4,0),VLOOKUP($B19,Overview!AT$23:AW$29,4,0))," ")</f>
        <v>4</v>
      </c>
      <c r="J19" s="220">
        <f>IFERROR(IF(ISNA(VLOOKUP($B19,Overview!BA$23:BA$29,1,0)),VLOOKUP($B19,Overview!BC$23:BF$29,4,0),VLOOKUP($B19,Overview!BA$23:BD$29,4,0))," ")</f>
        <v>2</v>
      </c>
      <c r="K19" s="220" t="str">
        <f>IFERROR(IF(ISNA(VLOOKUP($B19,Overview!BH$23:BH$29,1,0)),VLOOKUP($B19,Overview!BJ$23:BM$29,4,0),VLOOKUP($B19,Overview!BH$23:BK$29,4,0))," ")</f>
        <v xml:space="preserve"> </v>
      </c>
      <c r="L19" s="220">
        <f>IFERROR(IF(ISNA(VLOOKUP($B19,Overview!BO$23:BO$29,1,0)),VLOOKUP($B19,Overview!BQ$23:BT$29,4,0),VLOOKUP($B19,Overview!BO$23:BR$29,4,0))," ")</f>
        <v>5</v>
      </c>
      <c r="M19" s="220">
        <f>IFERROR(IF(ISNA(VLOOKUP($B19,Overview!BV$23:BV$29,1,0)),VLOOKUP($B19,Overview!BX$23:CA$29,4,0),VLOOKUP($B19,Overview!BV$23:BY$29,4,0))," ")</f>
        <v>5</v>
      </c>
      <c r="N19" s="220">
        <f>IFERROR(IF(ISNA(VLOOKUP($B19,Overview!CC$23:CC$29,1,0)),VLOOKUP($B19,Overview!CE$23:CH$29,4,0),VLOOKUP($B19,Overview!CC$23:CF$29,4,0))," ")</f>
        <v>5</v>
      </c>
      <c r="O19" s="220">
        <f>IFERROR(IF(ISNA(VLOOKUP($B19,Overview!CJ$23:CJ$29,1,0)),VLOOKUP($B19,Overview!CL$23:CO$29,4,0),VLOOKUP($B19,Overview!CJ$23:CM$29,4,0))," ")</f>
        <v>6</v>
      </c>
      <c r="P19" s="220">
        <f>IFERROR(IF(ISNA(VLOOKUP($B19,Overview!CQ$23:CQ$29,1,0)),VLOOKUP($B19,Overview!CS$23:CV$29,4,0),VLOOKUP($B19,Overview!CQ$23:CT$29,4,0))," ")</f>
        <v>4</v>
      </c>
      <c r="Q19" s="220">
        <f>IFERROR(IF(ISNA(VLOOKUP($B19,Overview!CX$23:CX$29,1,0)),VLOOKUP($B19,Overview!CZ$23:DC$29,4,0),VLOOKUP($B19,Overview!CX$23:DA$29,4,0))," ")</f>
        <v>6</v>
      </c>
      <c r="R19" s="220">
        <f>IFERROR(IF(ISNA(VLOOKUP($B19,Overview!DE$23:DE$29,1,0)),VLOOKUP($B19,Overview!DG$23:DJ$29,4,0),VLOOKUP($B19,Overview!DE$23:DH$29,4,0))," ")</f>
        <v>10</v>
      </c>
      <c r="S19" s="220">
        <f>IFERROR(IF(ISNA(VLOOKUP($B19,Overview!DL$23:DL$29,1,0)),VLOOKUP($B19,Overview!DN$23:DQ$29,4,0),VLOOKUP($B19,Overview!DL$23:DO$29,4,0))," ")</f>
        <v>7</v>
      </c>
      <c r="T19" s="220">
        <f>IFERROR(IF(ISNA(VLOOKUP($B19,Overview!DS$23:DS$29,1,0)),VLOOKUP($B19,Overview!DU$23:DX$29,4,0),VLOOKUP($B19,Overview!DS$23:DV$29,4,0))," ")</f>
        <v>9</v>
      </c>
      <c r="U19" s="220">
        <f>IFERROR(IF(ISNA(VLOOKUP($B19,Overview!DZ$23:DZ$29,1,0)),VLOOKUP($B19,Overview!EB$23:EE$29,4,0),VLOOKUP($B19,Overview!DZ$23:EC$29,4,0))," ")</f>
        <v>7</v>
      </c>
      <c r="V19" s="220">
        <f>IFERROR(IF(ISNA(VLOOKUP($B19,Overview!EG$23:EG$29,1,0)),VLOOKUP($B19,Overview!EI$23:EL$29,4,0),VLOOKUP($B19,Overview!EG$23:EJ$29,4,0))," ")</f>
        <v>2</v>
      </c>
      <c r="W19" s="220">
        <f>IFERROR(IF(ISNA(VLOOKUP($B19,Overview!EN$23:EN$29,1,0)),VLOOKUP($B19,Overview!EP$23:ES$29,4,0),VLOOKUP($B19,Overview!EN$23:EQ$29,4,0))," ")</f>
        <v>3</v>
      </c>
      <c r="X19" s="220" t="str">
        <f>IFERROR(IF(ISNA(VLOOKUP($B19,Overview!EU$23:EU$29,1,0)),VLOOKUP($B19,Overview!EW$23:EZ$29,4,0),VLOOKUP($B19,Overview!EU$23:EX$29,4,0))," ")</f>
        <v xml:space="preserve"> </v>
      </c>
      <c r="Y19" s="220">
        <f>IFERROR(IF(ISNA(VLOOKUP($B19,Overview!FB$23:FB$29,1,0)),VLOOKUP($B19,Overview!FD$23:FG$29,4,0),VLOOKUP($B19,Overview!FB$23:FE$29,4,0))," ")</f>
        <v>8</v>
      </c>
      <c r="Z19" s="220">
        <f>IFERROR(IF(ISNA(VLOOKUP($B19,Overview!FI$23:FI$29,1,0)),VLOOKUP($B19,Overview!FK$23:FN$29,4,0),VLOOKUP($B19,Overview!FI$23:FL$29,4,0))," ")</f>
        <v>8</v>
      </c>
      <c r="AA19" s="220">
        <f>IFERROR(IF(ISNA(VLOOKUP($B19,Overview!FP$23:FP$29,1,0)),VLOOKUP($B19,Overview!FR$23:FU$29,4,0),VLOOKUP($B19,Overview!FP$23:FS$29,4,0))," ")</f>
        <v>4</v>
      </c>
      <c r="AB19" s="220">
        <f>IFERROR(IF(ISNA(VLOOKUP($B19,Overview!FW$23:FW$29,1,0)),VLOOKUP($B19,Overview!FY$23:GB$29,4,0),VLOOKUP($B19,Overview!FW$23:FZ$29,4,0))," ")</f>
        <v>6</v>
      </c>
      <c r="AC19" s="223" t="s">
        <v>155</v>
      </c>
    </row>
    <row r="20" spans="1:29" x14ac:dyDescent="0.25">
      <c r="A20" s="278"/>
      <c r="B20" s="24" t="s">
        <v>42</v>
      </c>
      <c r="C20" s="220">
        <f>IFERROR(IF(ISNA(VLOOKUP($B20,Overview!D$23:D$29,1,0)),VLOOKUP($B20,Overview!F$23:I$29,4,0),VLOOKUP($B20,Overview!D$23:G$29,4,0))," ")</f>
        <v>4</v>
      </c>
      <c r="D20" s="220">
        <f>IFERROR(IF(ISNA(VLOOKUP($B20,Overview!K$23:K$29,1,0)),VLOOKUP($B20,Overview!M$23:P$29,4,0),VLOOKUP($B20,Overview!K$23:N$29,4,0))," ")</f>
        <v>5</v>
      </c>
      <c r="E20" s="220">
        <f>IFERROR(IF(ISNA(VLOOKUP($B20,Overview!R$23:R$29,1,0)),VLOOKUP($B20,Overview!T$23:W$29,4,0),VLOOKUP($B20,Overview!R$23:U$29,4,0))," ")</f>
        <v>7</v>
      </c>
      <c r="F20" s="220">
        <f>IFERROR(IF(ISNA(VLOOKUP($B20,Overview!Y$23:Y$29,1,0)),VLOOKUP($B20,Overview!AA$23:AD$29,4,0),VLOOKUP($B20,Overview!Y$23:AB$29,4,0))," ")</f>
        <v>8</v>
      </c>
      <c r="G20" s="220">
        <f>IFERROR(IF(ISNA(VLOOKUP($B20,Overview!AF$23:AF$29,1,0)),VLOOKUP($B20,Overview!AH$23:AK$29,4,0),VLOOKUP($B20,Overview!AF$23:AI$29,4,0))," ")</f>
        <v>6</v>
      </c>
      <c r="H20" s="220" t="str">
        <f>IFERROR(IF(ISNA(VLOOKUP($B20,Overview!AM$23:AM$29,1,0)),VLOOKUP($B20,Overview!AO$23:AR$29,4,0),VLOOKUP($B20,Overview!AM$23:AP$29,4,0))," ")</f>
        <v xml:space="preserve"> </v>
      </c>
      <c r="I20" s="220">
        <f>IFERROR(IF(ISNA(VLOOKUP($B20,Overview!AT$23:AT$29,1,0)),VLOOKUP($B20,Overview!AV$23:AY$29,4,0),VLOOKUP($B20,Overview!AT$23:AW$29,4,0))," ")</f>
        <v>7</v>
      </c>
      <c r="J20" s="220">
        <f>IFERROR(IF(ISNA(VLOOKUP($B20,Overview!BA$23:BA$29,1,0)),VLOOKUP($B20,Overview!BC$23:BF$29,4,0),VLOOKUP($B20,Overview!BA$23:BD$29,4,0))," ")</f>
        <v>5</v>
      </c>
      <c r="K20" s="220">
        <f>IFERROR(IF(ISNA(VLOOKUP($B20,Overview!BH$23:BH$29,1,0)),VLOOKUP($B20,Overview!BJ$23:BM$29,4,0),VLOOKUP($B20,Overview!BH$23:BK$29,4,0))," ")</f>
        <v>10</v>
      </c>
      <c r="L20" s="220">
        <f>IFERROR(IF(ISNA(VLOOKUP($B20,Overview!BO$23:BO$29,1,0)),VLOOKUP($B20,Overview!BQ$23:BT$29,4,0),VLOOKUP($B20,Overview!BO$23:BR$29,4,0))," ")</f>
        <v>9</v>
      </c>
      <c r="M20" s="220">
        <f>IFERROR(IF(ISNA(VLOOKUP($B20,Overview!BV$23:BV$29,1,0)),VLOOKUP($B20,Overview!BX$23:CA$29,4,0),VLOOKUP($B20,Overview!BV$23:BY$29,4,0))," ")</f>
        <v>7</v>
      </c>
      <c r="N20" s="220">
        <f>IFERROR(IF(ISNA(VLOOKUP($B20,Overview!CC$23:CC$29,1,0)),VLOOKUP($B20,Overview!CE$23:CH$29,4,0),VLOOKUP($B20,Overview!CC$23:CF$29,4,0))," ")</f>
        <v>2</v>
      </c>
      <c r="O20" s="220">
        <f>IFERROR(IF(ISNA(VLOOKUP($B20,Overview!CJ$23:CJ$29,1,0)),VLOOKUP($B20,Overview!CL$23:CO$29,4,0),VLOOKUP($B20,Overview!CJ$23:CM$29,4,0))," ")</f>
        <v>7</v>
      </c>
      <c r="P20" s="220">
        <f>IFERROR(IF(ISNA(VLOOKUP($B20,Overview!CQ$23:CQ$29,1,0)),VLOOKUP($B20,Overview!CS$23:CV$29,4,0),VLOOKUP($B20,Overview!CQ$23:CT$29,4,0))," ")</f>
        <v>5</v>
      </c>
      <c r="Q20" s="220">
        <f>IFERROR(IF(ISNA(VLOOKUP($B20,Overview!CX$23:CX$29,1,0)),VLOOKUP($B20,Overview!CZ$23:DC$29,4,0),VLOOKUP($B20,Overview!CX$23:DA$29,4,0))," ")</f>
        <v>6</v>
      </c>
      <c r="R20" s="220">
        <f>IFERROR(IF(ISNA(VLOOKUP($B20,Overview!DE$23:DE$29,1,0)),VLOOKUP($B20,Overview!DG$23:DJ$29,4,0),VLOOKUP($B20,Overview!DE$23:DH$29,4,0))," ")</f>
        <v>5</v>
      </c>
      <c r="S20" s="220">
        <f>IFERROR(IF(ISNA(VLOOKUP($B20,Overview!DL$23:DL$29,1,0)),VLOOKUP($B20,Overview!DN$23:DQ$29,4,0),VLOOKUP($B20,Overview!DL$23:DO$29,4,0))," ")</f>
        <v>4</v>
      </c>
      <c r="T20" s="220">
        <f>IFERROR(IF(ISNA(VLOOKUP($B20,Overview!DS$23:DS$29,1,0)),VLOOKUP($B20,Overview!DU$23:DX$29,4,0),VLOOKUP($B20,Overview!DS$23:DV$29,4,0))," ")</f>
        <v>4</v>
      </c>
      <c r="U20" s="220" t="str">
        <f>IFERROR(IF(ISNA(VLOOKUP($B20,Overview!DZ$23:DZ$29,1,0)),VLOOKUP($B20,Overview!EB$23:EE$29,4,0),VLOOKUP($B20,Overview!DZ$23:EC$29,4,0))," ")</f>
        <v xml:space="preserve"> </v>
      </c>
      <c r="V20" s="220">
        <f>IFERROR(IF(ISNA(VLOOKUP($B20,Overview!EG$23:EG$29,1,0)),VLOOKUP($B20,Overview!EI$23:EL$29,4,0),VLOOKUP($B20,Overview!EG$23:EJ$29,4,0))," ")</f>
        <v>7</v>
      </c>
      <c r="W20" s="220">
        <f>IFERROR(IF(ISNA(VLOOKUP($B20,Overview!EN$23:EN$29,1,0)),VLOOKUP($B20,Overview!EP$23:ES$29,4,0),VLOOKUP($B20,Overview!EN$23:EQ$29,4,0))," ")</f>
        <v>6</v>
      </c>
      <c r="X20" s="220">
        <f>IFERROR(IF(ISNA(VLOOKUP($B20,Overview!EU$23:EU$29,1,0)),VLOOKUP($B20,Overview!EW$23:EZ$29,4,0),VLOOKUP($B20,Overview!EU$23:EX$29,4,0))," ")</f>
        <v>8</v>
      </c>
      <c r="Y20" s="220">
        <f>IFERROR(IF(ISNA(VLOOKUP($B20,Overview!FB$23:FB$29,1,0)),VLOOKUP($B20,Overview!FD$23:FG$29,4,0),VLOOKUP($B20,Overview!FB$23:FE$29,4,0))," ")</f>
        <v>5</v>
      </c>
      <c r="Z20" s="220">
        <f>IFERROR(IF(ISNA(VLOOKUP($B20,Overview!FI$23:FI$29,1,0)),VLOOKUP($B20,Overview!FK$23:FN$29,4,0),VLOOKUP($B20,Overview!FI$23:FL$29,4,0))," ")</f>
        <v>4</v>
      </c>
      <c r="AA20" s="220">
        <f>IFERROR(IF(ISNA(VLOOKUP($B20,Overview!FP$23:FP$29,1,0)),VLOOKUP($B20,Overview!FR$23:FU$29,4,0),VLOOKUP($B20,Overview!FP$23:FS$29,4,0))," ")</f>
        <v>5</v>
      </c>
      <c r="AB20" s="220">
        <f>IFERROR(IF(ISNA(VLOOKUP($B20,Overview!FW$23:FW$29,1,0)),VLOOKUP($B20,Overview!FY$23:GB$29,4,0),VLOOKUP($B20,Overview!FW$23:FZ$29,4,0))," ")</f>
        <v>4</v>
      </c>
      <c r="AC20" s="223" t="s">
        <v>155</v>
      </c>
    </row>
    <row r="21" spans="1:29" x14ac:dyDescent="0.25">
      <c r="A21" s="278"/>
      <c r="B21" s="24" t="s">
        <v>16</v>
      </c>
      <c r="C21" s="220">
        <f>IFERROR(IF(ISNA(VLOOKUP($B21,Overview!D$23:D$29,1,0)),VLOOKUP($B21,Overview!F$23:I$29,4,0),VLOOKUP($B21,Overview!D$23:G$29,4,0))," ")</f>
        <v>8</v>
      </c>
      <c r="D21" s="220" t="str">
        <f>IFERROR(IF(ISNA(VLOOKUP($B21,Overview!K$23:K$29,1,0)),VLOOKUP($B21,Overview!M$23:P$29,4,0),VLOOKUP($B21,Overview!K$23:N$29,4,0))," ")</f>
        <v xml:space="preserve"> </v>
      </c>
      <c r="E21" s="220">
        <f>IFERROR(IF(ISNA(VLOOKUP($B21,Overview!R$23:R$29,1,0)),VLOOKUP($B21,Overview!T$23:W$29,4,0),VLOOKUP($B21,Overview!R$23:U$29,4,0))," ")</f>
        <v>8</v>
      </c>
      <c r="F21" s="220">
        <f>IFERROR(IF(ISNA(VLOOKUP($B21,Overview!Y$23:Y$29,1,0)),VLOOKUP($B21,Overview!AA$23:AD$29,4,0),VLOOKUP($B21,Overview!Y$23:AB$29,4,0))," ")</f>
        <v>6</v>
      </c>
      <c r="G21" s="220">
        <f>IFERROR(IF(ISNA(VLOOKUP($B21,Overview!AF$23:AF$29,1,0)),VLOOKUP($B21,Overview!AH$23:AK$29,4,0),VLOOKUP($B21,Overview!AF$23:AI$29,4,0))," ")</f>
        <v>5</v>
      </c>
      <c r="H21" s="220">
        <f>IFERROR(IF(ISNA(VLOOKUP($B21,Overview!AM$23:AM$29,1,0)),VLOOKUP($B21,Overview!AO$23:AR$29,4,0),VLOOKUP($B21,Overview!AM$23:AP$29,4,0))," ")</f>
        <v>9</v>
      </c>
      <c r="I21" s="220">
        <f>IFERROR(IF(ISNA(VLOOKUP($B21,Overview!AT$23:AT$29,1,0)),VLOOKUP($B21,Overview!AV$23:AY$29,4,0),VLOOKUP($B21,Overview!AT$23:AW$29,4,0))," ")</f>
        <v>8</v>
      </c>
      <c r="J21" s="220">
        <f>IFERROR(IF(ISNA(VLOOKUP($B21,Overview!BA$23:BA$29,1,0)),VLOOKUP($B21,Overview!BC$23:BF$29,4,0),VLOOKUP($B21,Overview!BA$23:BD$29,4,0))," ")</f>
        <v>10</v>
      </c>
      <c r="K21" s="220">
        <f>IFERROR(IF(ISNA(VLOOKUP($B21,Overview!BH$23:BH$29,1,0)),VLOOKUP($B21,Overview!BJ$23:BM$29,4,0),VLOOKUP($B21,Overview!BH$23:BK$29,4,0))," ")</f>
        <v>10</v>
      </c>
      <c r="L21" s="220">
        <f>IFERROR(IF(ISNA(VLOOKUP($B21,Overview!BO$23:BO$29,1,0)),VLOOKUP($B21,Overview!BQ$23:BT$29,4,0),VLOOKUP($B21,Overview!BO$23:BR$29,4,0))," ")</f>
        <v>8</v>
      </c>
      <c r="M21" s="220">
        <f>IFERROR(IF(ISNA(VLOOKUP($B21,Overview!BV$23:BV$29,1,0)),VLOOKUP($B21,Overview!BX$23:CA$29,4,0),VLOOKUP($B21,Overview!BV$23:BY$29,4,0))," ")</f>
        <v>7</v>
      </c>
      <c r="N21" s="220">
        <f>IFERROR(IF(ISNA(VLOOKUP($B21,Overview!CC$23:CC$29,1,0)),VLOOKUP($B21,Overview!CE$23:CH$29,4,0),VLOOKUP($B21,Overview!CC$23:CF$29,4,0))," ")</f>
        <v>8</v>
      </c>
      <c r="O21" s="220">
        <f>IFERROR(IF(ISNA(VLOOKUP($B21,Overview!CJ$23:CJ$29,1,0)),VLOOKUP($B21,Overview!CL$23:CO$29,4,0),VLOOKUP($B21,Overview!CJ$23:CM$29,4,0))," ")</f>
        <v>7</v>
      </c>
      <c r="P21" s="220">
        <f>IFERROR(IF(ISNA(VLOOKUP($B21,Overview!CQ$23:CQ$29,1,0)),VLOOKUP($B21,Overview!CS$23:CV$29,4,0),VLOOKUP($B21,Overview!CQ$23:CT$29,4,0))," ")</f>
        <v>7</v>
      </c>
      <c r="Q21" s="220" t="str">
        <f>IFERROR(IF(ISNA(VLOOKUP($B21,Overview!CX$23:CX$29,1,0)),VLOOKUP($B21,Overview!CZ$23:DC$29,4,0),VLOOKUP($B21,Overview!CX$23:DA$29,4,0))," ")</f>
        <v xml:space="preserve"> </v>
      </c>
      <c r="R21" s="220">
        <f>IFERROR(IF(ISNA(VLOOKUP($B21,Overview!DE$23:DE$29,1,0)),VLOOKUP($B21,Overview!DG$23:DJ$29,4,0),VLOOKUP($B21,Overview!DE$23:DH$29,4,0))," ")</f>
        <v>8</v>
      </c>
      <c r="S21" s="220">
        <f>IFERROR(IF(ISNA(VLOOKUP($B21,Overview!DL$23:DL$29,1,0)),VLOOKUP($B21,Overview!DN$23:DQ$29,4,0),VLOOKUP($B21,Overview!DL$23:DO$29,4,0))," ")</f>
        <v>8</v>
      </c>
      <c r="T21" s="220">
        <f>IFERROR(IF(ISNA(VLOOKUP($B21,Overview!DS$23:DS$29,1,0)),VLOOKUP($B21,Overview!DU$23:DX$29,4,0),VLOOKUP($B21,Overview!DS$23:DV$29,4,0))," ")</f>
        <v>7</v>
      </c>
      <c r="U21" s="220">
        <f>IFERROR(IF(ISNA(VLOOKUP($B21,Overview!DZ$23:DZ$29,1,0)),VLOOKUP($B21,Overview!EB$23:EE$29,4,0),VLOOKUP($B21,Overview!DZ$23:EC$29,4,0))," ")</f>
        <v>12</v>
      </c>
      <c r="V21" s="220">
        <f>IFERROR(IF(ISNA(VLOOKUP($B21,Overview!EG$23:EG$29,1,0)),VLOOKUP($B21,Overview!EI$23:EL$29,4,0),VLOOKUP($B21,Overview!EG$23:EJ$29,4,0))," ")</f>
        <v>6</v>
      </c>
      <c r="W21" s="220">
        <f>IFERROR(IF(ISNA(VLOOKUP($B21,Overview!EN$23:EN$29,1,0)),VLOOKUP($B21,Overview!EP$23:ES$29,4,0),VLOOKUP($B21,Overview!EN$23:EQ$29,4,0))," ")</f>
        <v>9</v>
      </c>
      <c r="X21" s="220">
        <f>IFERROR(IF(ISNA(VLOOKUP($B21,Overview!EU$23:EU$29,1,0)),VLOOKUP($B21,Overview!EW$23:EZ$29,4,0),VLOOKUP($B21,Overview!EU$23:EX$29,4,0))," ")</f>
        <v>8</v>
      </c>
      <c r="Y21" s="220">
        <f>IFERROR(IF(ISNA(VLOOKUP($B21,Overview!FB$23:FB$29,1,0)),VLOOKUP($B21,Overview!FD$23:FG$29,4,0),VLOOKUP($B21,Overview!FB$23:FE$29,4,0))," ")</f>
        <v>6</v>
      </c>
      <c r="Z21" s="220">
        <f>IFERROR(IF(ISNA(VLOOKUP($B21,Overview!FI$23:FI$29,1,0)),VLOOKUP($B21,Overview!FK$23:FN$29,4,0),VLOOKUP($B21,Overview!FI$23:FL$29,4,0))," ")</f>
        <v>4</v>
      </c>
      <c r="AA21" s="220">
        <f>IFERROR(IF(ISNA(VLOOKUP($B21,Overview!FP$23:FP$29,1,0)),VLOOKUP($B21,Overview!FR$23:FU$29,4,0),VLOOKUP($B21,Overview!FP$23:FS$29,4,0))," ")</f>
        <v>7</v>
      </c>
      <c r="AB21" s="220">
        <f>IFERROR(IF(ISNA(VLOOKUP($B21,Overview!FW$23:FW$29,1,0)),VLOOKUP($B21,Overview!FY$23:GB$29,4,0),VLOOKUP($B21,Overview!FW$23:FZ$29,4,0))," ")</f>
        <v>6</v>
      </c>
      <c r="AC21" s="223" t="s">
        <v>155</v>
      </c>
    </row>
    <row r="22" spans="1:29" x14ac:dyDescent="0.25">
      <c r="A22" s="278"/>
      <c r="B22" s="24" t="s">
        <v>86</v>
      </c>
      <c r="C22" s="220">
        <f>IFERROR(IF(ISNA(VLOOKUP($B22,Overview!D$23:D$29,1,0)),VLOOKUP($B22,Overview!F$23:I$29,4,0),VLOOKUP($B22,Overview!D$23:G$29,4,0))," ")</f>
        <v>7</v>
      </c>
      <c r="D22" s="220">
        <f>IFERROR(IF(ISNA(VLOOKUP($B22,Overview!K$23:K$29,1,0)),VLOOKUP($B22,Overview!M$23:P$29,4,0),VLOOKUP($B22,Overview!K$23:N$29,4,0))," ")</f>
        <v>8</v>
      </c>
      <c r="E22" s="220">
        <f>IFERROR(IF(ISNA(VLOOKUP($B22,Overview!R$23:R$29,1,0)),VLOOKUP($B22,Overview!T$23:W$29,4,0),VLOOKUP($B22,Overview!R$23:U$29,4,0))," ")</f>
        <v>6</v>
      </c>
      <c r="F22" s="220">
        <f>IFERROR(IF(ISNA(VLOOKUP($B22,Overview!Y$23:Y$29,1,0)),VLOOKUP($B22,Overview!AA$23:AD$29,4,0),VLOOKUP($B22,Overview!Y$23:AB$29,4,0))," ")</f>
        <v>4</v>
      </c>
      <c r="G22" s="220">
        <f>IFERROR(IF(ISNA(VLOOKUP($B22,Overview!AF$23:AF$29,1,0)),VLOOKUP($B22,Overview!AH$23:AK$29,4,0),VLOOKUP($B22,Overview!AF$23:AI$29,4,0))," ")</f>
        <v>5</v>
      </c>
      <c r="H22" s="220">
        <f>IFERROR(IF(ISNA(VLOOKUP($B22,Overview!AM$23:AM$29,1,0)),VLOOKUP($B22,Overview!AO$23:AR$29,4,0),VLOOKUP($B22,Overview!AM$23:AP$29,4,0))," ")</f>
        <v>6</v>
      </c>
      <c r="I22" s="220">
        <f>IFERROR(IF(ISNA(VLOOKUP($B22,Overview!AT$23:AT$29,1,0)),VLOOKUP($B22,Overview!AV$23:AY$29,4,0),VLOOKUP($B22,Overview!AT$23:AW$29,4,0))," ")</f>
        <v>7</v>
      </c>
      <c r="J22" s="220">
        <f>IFERROR(IF(ISNA(VLOOKUP($B22,Overview!BA$23:BA$29,1,0)),VLOOKUP($B22,Overview!BC$23:BF$29,4,0),VLOOKUP($B22,Overview!BA$23:BD$29,4,0))," ")</f>
        <v>7</v>
      </c>
      <c r="K22" s="220">
        <f>IFERROR(IF(ISNA(VLOOKUP($B22,Overview!BH$23:BH$29,1,0)),VLOOKUP($B22,Overview!BJ$23:BM$29,4,0),VLOOKUP($B22,Overview!BH$23:BK$29,4,0))," ")</f>
        <v>5</v>
      </c>
      <c r="L22" s="220">
        <f>IFERROR(IF(ISNA(VLOOKUP($B22,Overview!BO$23:BO$29,1,0)),VLOOKUP($B22,Overview!BQ$23:BT$29,4,0),VLOOKUP($B22,Overview!BO$23:BR$29,4,0))," ")</f>
        <v>4</v>
      </c>
      <c r="M22" s="220">
        <f>IFERROR(IF(ISNA(VLOOKUP($B22,Overview!BV$23:BV$29,1,0)),VLOOKUP($B22,Overview!BX$23:CA$29,4,0),VLOOKUP($B22,Overview!BV$23:BY$29,4,0))," ")</f>
        <v>7</v>
      </c>
      <c r="N22" s="220" t="str">
        <f>IFERROR(IF(ISNA(VLOOKUP($B22,Overview!CC$23:CC$29,1,0)),VLOOKUP($B22,Overview!CE$23:CH$29,4,0),VLOOKUP($B22,Overview!CC$23:CF$29,4,0))," ")</f>
        <v xml:space="preserve"> </v>
      </c>
      <c r="O22" s="220">
        <f>IFERROR(IF(ISNA(VLOOKUP($B22,Overview!CJ$23:CJ$29,1,0)),VLOOKUP($B22,Overview!CL$23:CO$29,4,0),VLOOKUP($B22,Overview!CJ$23:CM$29,4,0))," ")</f>
        <v>9</v>
      </c>
      <c r="P22" s="220">
        <f>IFERROR(IF(ISNA(VLOOKUP($B22,Overview!CQ$23:CQ$29,1,0)),VLOOKUP($B22,Overview!CS$23:CV$29,4,0),VLOOKUP($B22,Overview!CQ$23:CT$29,4,0))," ")</f>
        <v>6</v>
      </c>
      <c r="Q22" s="220">
        <f>IFERROR(IF(ISNA(VLOOKUP($B22,Overview!CX$23:CX$29,1,0)),VLOOKUP($B22,Overview!CZ$23:DC$29,4,0),VLOOKUP($B22,Overview!CX$23:DA$29,4,0))," ")</f>
        <v>4</v>
      </c>
      <c r="R22" s="220">
        <f>IFERROR(IF(ISNA(VLOOKUP($B22,Overview!DE$23:DE$29,1,0)),VLOOKUP($B22,Overview!DG$23:DJ$29,4,0),VLOOKUP($B22,Overview!DE$23:DH$29,4,0))," ")</f>
        <v>6</v>
      </c>
      <c r="S22" s="220">
        <f>IFERROR(IF(ISNA(VLOOKUP($B22,Overview!DL$23:DL$29,1,0)),VLOOKUP($B22,Overview!DN$23:DQ$29,4,0),VLOOKUP($B22,Overview!DL$23:DO$29,4,0))," ")</f>
        <v>5</v>
      </c>
      <c r="T22" s="220">
        <f>IFERROR(IF(ISNA(VLOOKUP($B22,Overview!DS$23:DS$29,1,0)),VLOOKUP($B22,Overview!DU$23:DX$29,4,0),VLOOKUP($B22,Overview!DS$23:DV$29,4,0))," ")</f>
        <v>3</v>
      </c>
      <c r="U22" s="220">
        <f>IFERROR(IF(ISNA(VLOOKUP($B22,Overview!DZ$23:DZ$29,1,0)),VLOOKUP($B22,Overview!EB$23:EE$29,4,0),VLOOKUP($B22,Overview!DZ$23:EC$29,4,0))," ")</f>
        <v>5</v>
      </c>
      <c r="V22" s="220">
        <f>IFERROR(IF(ISNA(VLOOKUP($B22,Overview!EG$23:EG$29,1,0)),VLOOKUP($B22,Overview!EI$23:EL$29,4,0),VLOOKUP($B22,Overview!EG$23:EJ$29,4,0))," ")</f>
        <v>5</v>
      </c>
      <c r="W22" s="220">
        <f>IFERROR(IF(ISNA(VLOOKUP($B22,Overview!EN$23:EN$29,1,0)),VLOOKUP($B22,Overview!EP$23:ES$29,4,0),VLOOKUP($B22,Overview!EN$23:EQ$29,4,0))," ")</f>
        <v>6</v>
      </c>
      <c r="X22" s="220">
        <f>IFERROR(IF(ISNA(VLOOKUP($B22,Overview!EU$23:EU$29,1,0)),VLOOKUP($B22,Overview!EW$23:EZ$29,4,0),VLOOKUP($B22,Overview!EU$23:EX$29,4,0))," ")</f>
        <v>3</v>
      </c>
      <c r="Y22" s="220">
        <f>IFERROR(IF(ISNA(VLOOKUP($B22,Overview!FB$23:FB$29,1,0)),VLOOKUP($B22,Overview!FD$23:FG$29,4,0),VLOOKUP($B22,Overview!FB$23:FE$29,4,0))," ")</f>
        <v>6</v>
      </c>
      <c r="Z22" s="220">
        <f>IFERROR(IF(ISNA(VLOOKUP($B22,Overview!FI$23:FI$29,1,0)),VLOOKUP($B22,Overview!FK$23:FN$29,4,0),VLOOKUP($B22,Overview!FI$23:FL$29,4,0))," ")</f>
        <v>6</v>
      </c>
      <c r="AA22" s="220" t="str">
        <f>IFERROR(IF(ISNA(VLOOKUP($B22,Overview!FP$23:FP$29,1,0)),VLOOKUP($B22,Overview!FR$23:FU$29,4,0),VLOOKUP($B22,Overview!FP$23:FS$29,4,0))," ")</f>
        <v xml:space="preserve"> </v>
      </c>
      <c r="AB22" s="220">
        <f>IFERROR(IF(ISNA(VLOOKUP($B22,Overview!FW$23:FW$29,1,0)),VLOOKUP($B22,Overview!FY$23:GB$29,4,0),VLOOKUP($B22,Overview!FW$23:FZ$29,4,0))," ")</f>
        <v>8</v>
      </c>
      <c r="AC22" s="223" t="s">
        <v>155</v>
      </c>
    </row>
    <row r="23" spans="1:29" x14ac:dyDescent="0.25">
      <c r="A23" s="278"/>
      <c r="B23" s="24" t="s">
        <v>13</v>
      </c>
      <c r="C23" s="220">
        <f>IFERROR(IF(ISNA(VLOOKUP($B23,Overview!D$23:D$29,1,0)),VLOOKUP($B23,Overview!F$23:I$29,4,0),VLOOKUP($B23,Overview!D$23:G$29,4,0))," ")</f>
        <v>9</v>
      </c>
      <c r="D23" s="220">
        <f>IFERROR(IF(ISNA(VLOOKUP($B23,Overview!K$23:K$29,1,0)),VLOOKUP($B23,Overview!M$23:P$29,4,0),VLOOKUP($B23,Overview!K$23:N$29,4,0))," ")</f>
        <v>5</v>
      </c>
      <c r="E23" s="220">
        <f>IFERROR(IF(ISNA(VLOOKUP($B23,Overview!R$23:R$29,1,0)),VLOOKUP($B23,Overview!T$23:W$29,4,0),VLOOKUP($B23,Overview!R$23:U$29,4,0))," ")</f>
        <v>4</v>
      </c>
      <c r="F23" s="220">
        <f>IFERROR(IF(ISNA(VLOOKUP($B23,Overview!Y$23:Y$29,1,0)),VLOOKUP($B23,Overview!AA$23:AD$29,4,0),VLOOKUP($B23,Overview!Y$23:AB$29,4,0))," ")</f>
        <v>10</v>
      </c>
      <c r="G23" s="220" t="str">
        <f>IFERROR(IF(ISNA(VLOOKUP($B23,Overview!AF$23:AF$29,1,0)),VLOOKUP($B23,Overview!AH$23:AK$29,4,0),VLOOKUP($B23,Overview!AF$23:AI$29,4,0))," ")</f>
        <v xml:space="preserve"> </v>
      </c>
      <c r="H23" s="220">
        <f>IFERROR(IF(ISNA(VLOOKUP($B23,Overview!AM$23:AM$29,1,0)),VLOOKUP($B23,Overview!AO$23:AR$29,4,0),VLOOKUP($B23,Overview!AM$23:AP$29,4,0))," ")</f>
        <v>7</v>
      </c>
      <c r="I23" s="220">
        <f>IFERROR(IF(ISNA(VLOOKUP($B23,Overview!AT$23:AT$29,1,0)),VLOOKUP($B23,Overview!AV$23:AY$29,4,0),VLOOKUP($B23,Overview!AT$23:AW$29,4,0))," ")</f>
        <v>5</v>
      </c>
      <c r="J23" s="220">
        <f>IFERROR(IF(ISNA(VLOOKUP($B23,Overview!BA$23:BA$29,1,0)),VLOOKUP($B23,Overview!BC$23:BF$29,4,0),VLOOKUP($B23,Overview!BA$23:BD$29,4,0))," ")</f>
        <v>9</v>
      </c>
      <c r="K23" s="220">
        <f>IFERROR(IF(ISNA(VLOOKUP($B23,Overview!BH$23:BH$29,1,0)),VLOOKUP($B23,Overview!BJ$23:BM$29,4,0),VLOOKUP($B23,Overview!BH$23:BK$29,4,0))," ")</f>
        <v>7</v>
      </c>
      <c r="L23" s="220">
        <f>IFERROR(IF(ISNA(VLOOKUP($B23,Overview!BO$23:BO$29,1,0)),VLOOKUP($B23,Overview!BQ$23:BT$29,4,0),VLOOKUP($B23,Overview!BO$23:BR$29,4,0))," ")</f>
        <v>3</v>
      </c>
      <c r="M23" s="220">
        <f>IFERROR(IF(ISNA(VLOOKUP($B23,Overview!BV$23:BV$29,1,0)),VLOOKUP($B23,Overview!BX$23:CA$29,4,0),VLOOKUP($B23,Overview!BV$23:BY$29,4,0))," ")</f>
        <v>5</v>
      </c>
      <c r="N23" s="220">
        <f>IFERROR(IF(ISNA(VLOOKUP($B23,Overview!CC$23:CC$29,1,0)),VLOOKUP($B23,Overview!CE$23:CH$29,4,0),VLOOKUP($B23,Overview!CC$23:CF$29,4,0))," ")</f>
        <v>7</v>
      </c>
      <c r="O23" s="220">
        <f>IFERROR(IF(ISNA(VLOOKUP($B23,Overview!CJ$23:CJ$29,1,0)),VLOOKUP($B23,Overview!CL$23:CO$29,4,0),VLOOKUP($B23,Overview!CJ$23:CM$29,4,0))," ")</f>
        <v>6</v>
      </c>
      <c r="P23" s="220">
        <f>IFERROR(IF(ISNA(VLOOKUP($B23,Overview!CQ$23:CQ$29,1,0)),VLOOKUP($B23,Overview!CS$23:CV$29,4,0),VLOOKUP($B23,Overview!CQ$23:CT$29,4,0))," ")</f>
        <v>9</v>
      </c>
      <c r="Q23" s="220">
        <f>IFERROR(IF(ISNA(VLOOKUP($B23,Overview!CX$23:CX$29,1,0)),VLOOKUP($B23,Overview!CZ$23:DC$29,4,0),VLOOKUP($B23,Overview!CX$23:DA$29,4,0))," ")</f>
        <v>6</v>
      </c>
      <c r="R23" s="220">
        <f>IFERROR(IF(ISNA(VLOOKUP($B23,Overview!DE$23:DE$29,1,0)),VLOOKUP($B23,Overview!DG$23:DJ$29,4,0),VLOOKUP($B23,Overview!DE$23:DH$29,4,0))," ")</f>
        <v>6</v>
      </c>
      <c r="S23" s="220">
        <f>IFERROR(IF(ISNA(VLOOKUP($B23,Overview!DL$23:DL$29,1,0)),VLOOKUP($B23,Overview!DN$23:DQ$29,4,0),VLOOKUP($B23,Overview!DL$23:DO$29,4,0))," ")</f>
        <v>11</v>
      </c>
      <c r="T23" s="220" t="str">
        <f>IFERROR(IF(ISNA(VLOOKUP($B23,Overview!DS$23:DS$29,1,0)),VLOOKUP($B23,Overview!DU$23:DX$29,4,0),VLOOKUP($B23,Overview!DS$23:DV$29,4,0))," ")</f>
        <v xml:space="preserve"> </v>
      </c>
      <c r="U23" s="220">
        <f>IFERROR(IF(ISNA(VLOOKUP($B23,Overview!DZ$23:DZ$29,1,0)),VLOOKUP($B23,Overview!EB$23:EE$29,4,0),VLOOKUP($B23,Overview!DZ$23:EC$29,4,0))," ")</f>
        <v>6</v>
      </c>
      <c r="V23" s="220">
        <f>IFERROR(IF(ISNA(VLOOKUP($B23,Overview!EG$23:EG$29,1,0)),VLOOKUP($B23,Overview!EI$23:EL$29,4,0),VLOOKUP($B23,Overview!EG$23:EJ$29,4,0))," ")</f>
        <v>5</v>
      </c>
      <c r="W23" s="220">
        <f>IFERROR(IF(ISNA(VLOOKUP($B23,Overview!EN$23:EN$29,1,0)),VLOOKUP($B23,Overview!EP$23:ES$29,4,0),VLOOKUP($B23,Overview!EN$23:EQ$29,4,0))," ")</f>
        <v>10</v>
      </c>
      <c r="X23" s="220">
        <f>IFERROR(IF(ISNA(VLOOKUP($B23,Overview!EU$23:EU$29,1,0)),VLOOKUP($B23,Overview!EW$23:EZ$29,4,0),VLOOKUP($B23,Overview!EU$23:EX$29,4,0))," ")</f>
        <v>9</v>
      </c>
      <c r="Y23" s="220">
        <f>IFERROR(IF(ISNA(VLOOKUP($B23,Overview!FB$23:FB$29,1,0)),VLOOKUP($B23,Overview!FD$23:FG$29,4,0),VLOOKUP($B23,Overview!FB$23:FE$29,4,0))," ")</f>
        <v>6</v>
      </c>
      <c r="Z23" s="220">
        <f>IFERROR(IF(ISNA(VLOOKUP($B23,Overview!FI$23:FI$29,1,0)),VLOOKUP($B23,Overview!FK$23:FN$29,4,0),VLOOKUP($B23,Overview!FI$23:FL$29,4,0))," ")</f>
        <v>8</v>
      </c>
      <c r="AA23" s="220">
        <f>IFERROR(IF(ISNA(VLOOKUP($B23,Overview!FP$23:FP$29,1,0)),VLOOKUP($B23,Overview!FR$23:FU$29,4,0),VLOOKUP($B23,Overview!FP$23:FS$29,4,0))," ")</f>
        <v>6</v>
      </c>
      <c r="AB23" s="220">
        <f>IFERROR(IF(ISNA(VLOOKUP($B23,Overview!FW$23:FW$29,1,0)),VLOOKUP($B23,Overview!FY$23:GB$29,4,0),VLOOKUP($B23,Overview!FW$23:FZ$29,4,0))," ")</f>
        <v>6</v>
      </c>
      <c r="AC23" s="223" t="s">
        <v>155</v>
      </c>
    </row>
    <row r="24" spans="1:29" x14ac:dyDescent="0.25">
      <c r="A24" s="278"/>
      <c r="B24" s="24" t="s">
        <v>50</v>
      </c>
      <c r="C24" s="220">
        <f>IFERROR(IF(ISNA(VLOOKUP($B24,Overview!D$23:D$29,1,0)),VLOOKUP($B24,Overview!F$23:I$29,4,0),VLOOKUP($B24,Overview!D$23:G$29,4,0))," ")</f>
        <v>5</v>
      </c>
      <c r="D24" s="220">
        <f>IFERROR(IF(ISNA(VLOOKUP($B24,Overview!K$23:K$29,1,0)),VLOOKUP($B24,Overview!M$23:P$29,4,0),VLOOKUP($B24,Overview!K$23:N$29,4,0))," ")</f>
        <v>5</v>
      </c>
      <c r="E24" s="220">
        <f>IFERROR(IF(ISNA(VLOOKUP($B24,Overview!R$23:R$29,1,0)),VLOOKUP($B24,Overview!T$23:W$29,4,0),VLOOKUP($B24,Overview!R$23:U$29,4,0))," ")</f>
        <v>5</v>
      </c>
      <c r="F24" s="220" t="str">
        <f>IFERROR(IF(ISNA(VLOOKUP($B24,Overview!Y$23:Y$29,1,0)),VLOOKUP($B24,Overview!AA$23:AD$29,4,0),VLOOKUP($B24,Overview!Y$23:AB$29,4,0))," ")</f>
        <v xml:space="preserve"> </v>
      </c>
      <c r="G24" s="220">
        <f>IFERROR(IF(ISNA(VLOOKUP($B24,Overview!AF$23:AF$29,1,0)),VLOOKUP($B24,Overview!AH$23:AK$29,4,0),VLOOKUP($B24,Overview!AF$23:AI$29,4,0))," ")</f>
        <v>5</v>
      </c>
      <c r="H24" s="220">
        <f>IFERROR(IF(ISNA(VLOOKUP($B24,Overview!AM$23:AM$29,1,0)),VLOOKUP($B24,Overview!AO$23:AR$29,4,0),VLOOKUP($B24,Overview!AM$23:AP$29,4,0))," ")</f>
        <v>5</v>
      </c>
      <c r="I24" s="220">
        <f>IFERROR(IF(ISNA(VLOOKUP($B24,Overview!AT$23:AT$29,1,0)),VLOOKUP($B24,Overview!AV$23:AY$29,4,0),VLOOKUP($B24,Overview!AT$23:AW$29,4,0))," ")</f>
        <v>4</v>
      </c>
      <c r="J24" s="220">
        <f>IFERROR(IF(ISNA(VLOOKUP($B24,Overview!BA$23:BA$29,1,0)),VLOOKUP($B24,Overview!BC$23:BF$29,4,0),VLOOKUP($B24,Overview!BA$23:BD$29,4,0))," ")</f>
        <v>3</v>
      </c>
      <c r="K24" s="220">
        <f>IFERROR(IF(ISNA(VLOOKUP($B24,Overview!BH$23:BH$29,1,0)),VLOOKUP($B24,Overview!BJ$23:BM$29,4,0),VLOOKUP($B24,Overview!BH$23:BK$29,4,0))," ")</f>
        <v>4</v>
      </c>
      <c r="L24" s="220">
        <f>IFERROR(IF(ISNA(VLOOKUP($B24,Overview!BO$23:BO$29,1,0)),VLOOKUP($B24,Overview!BQ$23:BT$29,4,0),VLOOKUP($B24,Overview!BO$23:BR$29,4,0))," ")</f>
        <v>7</v>
      </c>
      <c r="M24" s="220">
        <f>IFERROR(IF(ISNA(VLOOKUP($B24,Overview!BV$23:BV$29,1,0)),VLOOKUP($B24,Overview!BX$23:CA$29,4,0),VLOOKUP($B24,Overview!BV$23:BY$29,4,0))," ")</f>
        <v>10</v>
      </c>
      <c r="N24" s="220">
        <f>IFERROR(IF(ISNA(VLOOKUP($B24,Overview!CC$23:CC$29,1,0)),VLOOKUP($B24,Overview!CE$23:CH$29,4,0),VLOOKUP($B24,Overview!CC$23:CF$29,4,0))," ")</f>
        <v>5</v>
      </c>
      <c r="O24" s="220">
        <f>IFERROR(IF(ISNA(VLOOKUP($B24,Overview!CJ$23:CJ$29,1,0)),VLOOKUP($B24,Overview!CL$23:CO$29,4,0),VLOOKUP($B24,Overview!CJ$23:CM$29,4,0))," ")</f>
        <v>7</v>
      </c>
      <c r="P24" s="220">
        <f>IFERROR(IF(ISNA(VLOOKUP($B24,Overview!CQ$23:CQ$29,1,0)),VLOOKUP($B24,Overview!CS$23:CV$29,4,0),VLOOKUP($B24,Overview!CQ$23:CT$29,4,0))," ")</f>
        <v>6</v>
      </c>
      <c r="Q24" s="220">
        <f>IFERROR(IF(ISNA(VLOOKUP($B24,Overview!CX$23:CX$29,1,0)),VLOOKUP($B24,Overview!CZ$23:DC$29,4,0),VLOOKUP($B24,Overview!CX$23:DA$29,4,0))," ")</f>
        <v>5</v>
      </c>
      <c r="R24" s="220">
        <f>IFERROR(IF(ISNA(VLOOKUP($B24,Overview!DE$23:DE$29,1,0)),VLOOKUP($B24,Overview!DG$23:DJ$29,4,0),VLOOKUP($B24,Overview!DE$23:DH$29,4,0))," ")</f>
        <v>7</v>
      </c>
      <c r="S24" s="220" t="str">
        <f>IFERROR(IF(ISNA(VLOOKUP($B24,Overview!DL$23:DL$29,1,0)),VLOOKUP($B24,Overview!DN$23:DQ$29,4,0),VLOOKUP($B24,Overview!DL$23:DO$29,4,0))," ")</f>
        <v xml:space="preserve"> </v>
      </c>
      <c r="T24" s="220">
        <f>IFERROR(IF(ISNA(VLOOKUP($B24,Overview!DS$23:DS$29,1,0)),VLOOKUP($B24,Overview!DU$23:DX$29,4,0),VLOOKUP($B24,Overview!DS$23:DV$29,4,0))," ")</f>
        <v>10</v>
      </c>
      <c r="U24" s="220">
        <f>IFERROR(IF(ISNA(VLOOKUP($B24,Overview!DZ$23:DZ$29,1,0)),VLOOKUP($B24,Overview!EB$23:EE$29,4,0),VLOOKUP($B24,Overview!DZ$23:EC$29,4,0))," ")</f>
        <v>5</v>
      </c>
      <c r="V24" s="220">
        <f>IFERROR(IF(ISNA(VLOOKUP($B24,Overview!EG$23:EG$29,1,0)),VLOOKUP($B24,Overview!EI$23:EL$29,4,0),VLOOKUP($B24,Overview!EG$23:EJ$29,4,0))," ")</f>
        <v>6</v>
      </c>
      <c r="W24" s="220">
        <f>IFERROR(IF(ISNA(VLOOKUP($B24,Overview!EN$23:EN$29,1,0)),VLOOKUP($B24,Overview!EP$23:ES$29,4,0),VLOOKUP($B24,Overview!EN$23:EQ$29,4,0))," ")</f>
        <v>2</v>
      </c>
      <c r="X24" s="220">
        <f>IFERROR(IF(ISNA(VLOOKUP($B24,Overview!EU$23:EU$29,1,0)),VLOOKUP($B24,Overview!EW$23:EZ$29,4,0),VLOOKUP($B24,Overview!EU$23:EX$29,4,0))," ")</f>
        <v>8</v>
      </c>
      <c r="Y24" s="220">
        <f>IFERROR(IF(ISNA(VLOOKUP($B24,Overview!FB$23:FB$29,1,0)),VLOOKUP($B24,Overview!FD$23:FG$29,4,0),VLOOKUP($B24,Overview!FB$23:FE$29,4,0))," ")</f>
        <v>4</v>
      </c>
      <c r="Z24" s="220">
        <f>IFERROR(IF(ISNA(VLOOKUP($B24,Overview!FI$23:FI$29,1,0)),VLOOKUP($B24,Overview!FK$23:FN$29,4,0),VLOOKUP($B24,Overview!FI$23:FL$29,4,0))," ")</f>
        <v>11</v>
      </c>
      <c r="AA24" s="220">
        <f>IFERROR(IF(ISNA(VLOOKUP($B24,Overview!FP$23:FP$29,1,0)),VLOOKUP($B24,Overview!FR$23:FU$29,4,0),VLOOKUP($B24,Overview!FP$23:FS$29,4,0))," ")</f>
        <v>3</v>
      </c>
      <c r="AB24" s="220">
        <f>IFERROR(IF(ISNA(VLOOKUP($B24,Overview!FW$23:FW$29,1,0)),VLOOKUP($B24,Overview!FY$23:GB$29,4,0),VLOOKUP($B24,Overview!FW$23:FZ$29,4,0))," ")</f>
        <v>4</v>
      </c>
      <c r="AC24" s="223" t="s">
        <v>155</v>
      </c>
    </row>
    <row r="25" spans="1:29" x14ac:dyDescent="0.25">
      <c r="A25" s="278"/>
      <c r="B25" s="24" t="s">
        <v>8</v>
      </c>
      <c r="C25" s="220">
        <f>IFERROR(IF(ISNA(VLOOKUP($B25,Overview!D$23:D$29,1,0)),VLOOKUP($B25,Overview!F$23:I$29,4,0),VLOOKUP($B25,Overview!D$23:G$29,4,0))," ")</f>
        <v>6</v>
      </c>
      <c r="D25" s="220">
        <f>IFERROR(IF(ISNA(VLOOKUP($B25,Overview!K$23:K$29,1,0)),VLOOKUP($B25,Overview!M$23:P$29,4,0),VLOOKUP($B25,Overview!K$23:N$29,4,0))," ")</f>
        <v>6</v>
      </c>
      <c r="E25" s="220">
        <f>IFERROR(IF(ISNA(VLOOKUP($B25,Overview!R$23:R$29,1,0)),VLOOKUP($B25,Overview!T$23:W$29,4,0),VLOOKUP($B25,Overview!R$23:U$29,4,0))," ")</f>
        <v>4</v>
      </c>
      <c r="F25" s="220">
        <f>IFERROR(IF(ISNA(VLOOKUP($B25,Overview!Y$23:Y$29,1,0)),VLOOKUP($B25,Overview!AA$23:AD$29,4,0),VLOOKUP($B25,Overview!Y$23:AB$29,4,0))," ")</f>
        <v>8</v>
      </c>
      <c r="G25" s="220">
        <f>IFERROR(IF(ISNA(VLOOKUP($B25,Overview!AF$23:AF$29,1,0)),VLOOKUP($B25,Overview!AH$23:AK$29,4,0),VLOOKUP($B25,Overview!AF$23:AI$29,4,0))," ")</f>
        <v>6</v>
      </c>
      <c r="H25" s="220">
        <f>IFERROR(IF(ISNA(VLOOKUP($B25,Overview!AM$23:AM$29,1,0)),VLOOKUP($B25,Overview!AO$23:AR$29,4,0),VLOOKUP($B25,Overview!AM$23:AP$29,4,0))," ")</f>
        <v>5</v>
      </c>
      <c r="I25" s="220">
        <f>IFERROR(IF(ISNA(VLOOKUP($B25,Overview!AT$23:AT$29,1,0)),VLOOKUP($B25,Overview!AV$23:AY$29,4,0),VLOOKUP($B25,Overview!AT$23:AW$29,4,0))," ")</f>
        <v>5</v>
      </c>
      <c r="J25" s="220">
        <f>IFERROR(IF(ISNA(VLOOKUP($B25,Overview!BA$23:BA$29,1,0)),VLOOKUP($B25,Overview!BC$23:BF$29,4,0),VLOOKUP($B25,Overview!BA$23:BD$29,4,0))," ")</f>
        <v>6</v>
      </c>
      <c r="K25" s="220">
        <f>IFERROR(IF(ISNA(VLOOKUP($B25,Overview!BH$23:BH$29,1,0)),VLOOKUP($B25,Overview!BJ$23:BM$29,4,0),VLOOKUP($B25,Overview!BH$23:BK$29,4,0))," ")</f>
        <v>8</v>
      </c>
      <c r="L25" s="220" t="str">
        <f>IFERROR(IF(ISNA(VLOOKUP($B25,Overview!BO$23:BO$29,1,0)),VLOOKUP($B25,Overview!BQ$23:BT$29,4,0),VLOOKUP($B25,Overview!BO$23:BR$29,4,0))," ")</f>
        <v xml:space="preserve"> </v>
      </c>
      <c r="M25" s="220">
        <f>IFERROR(IF(ISNA(VLOOKUP($B25,Overview!BV$23:BV$29,1,0)),VLOOKUP($B25,Overview!BX$23:CA$29,4,0),VLOOKUP($B25,Overview!BV$23:BY$29,4,0))," ")</f>
        <v>5</v>
      </c>
      <c r="N25" s="220">
        <f>IFERROR(IF(ISNA(VLOOKUP($B25,Overview!CC$23:CC$29,1,0)),VLOOKUP($B25,Overview!CE$23:CH$29,4,0),VLOOKUP($B25,Overview!CC$23:CF$29,4,0))," ")</f>
        <v>7</v>
      </c>
      <c r="O25" s="220">
        <f>IFERROR(IF(ISNA(VLOOKUP($B25,Overview!CJ$23:CJ$29,1,0)),VLOOKUP($B25,Overview!CL$23:CO$29,4,0),VLOOKUP($B25,Overview!CJ$23:CM$29,4,0))," ")</f>
        <v>5</v>
      </c>
      <c r="P25" s="220">
        <f>IFERROR(IF(ISNA(VLOOKUP($B25,Overview!CQ$23:CQ$29,1,0)),VLOOKUP($B25,Overview!CS$23:CV$29,4,0),VLOOKUP($B25,Overview!CQ$23:CT$29,4,0))," ")</f>
        <v>7</v>
      </c>
      <c r="Q25" s="220">
        <f>IFERROR(IF(ISNA(VLOOKUP($B25,Overview!CX$23:CX$29,1,0)),VLOOKUP($B25,Overview!CZ$23:DC$29,4,0),VLOOKUP($B25,Overview!CX$23:DA$29,4,0))," ")</f>
        <v>11</v>
      </c>
      <c r="R25" s="220">
        <f>IFERROR(IF(ISNA(VLOOKUP($B25,Overview!DE$23:DE$29,1,0)),VLOOKUP($B25,Overview!DG$23:DJ$29,4,0),VLOOKUP($B25,Overview!DE$23:DH$29,4,0))," ")</f>
        <v>4</v>
      </c>
      <c r="S25" s="220">
        <f>IFERROR(IF(ISNA(VLOOKUP($B25,Overview!DL$23:DL$29,1,0)),VLOOKUP($B25,Overview!DN$23:DQ$29,4,0),VLOOKUP($B25,Overview!DL$23:DO$29,4,0))," ")</f>
        <v>7</v>
      </c>
      <c r="T25" s="220">
        <f>IFERROR(IF(ISNA(VLOOKUP($B25,Overview!DS$23:DS$29,1,0)),VLOOKUP($B25,Overview!DU$23:DX$29,4,0),VLOOKUP($B25,Overview!DS$23:DV$29,4,0))," ")</f>
        <v>6</v>
      </c>
      <c r="U25" s="220">
        <f>IFERROR(IF(ISNA(VLOOKUP($B25,Overview!DZ$23:DZ$29,1,0)),VLOOKUP($B25,Overview!EB$23:EE$29,4,0),VLOOKUP($B25,Overview!DZ$23:EC$29,4,0))," ")</f>
        <v>6</v>
      </c>
      <c r="V25" s="220">
        <f>IFERROR(IF(ISNA(VLOOKUP($B25,Overview!EG$23:EG$29,1,0)),VLOOKUP($B25,Overview!EI$23:EL$29,4,0),VLOOKUP($B25,Overview!EG$23:EJ$29,4,0))," ")</f>
        <v>6</v>
      </c>
      <c r="W25" s="220">
        <f>IFERROR(IF(ISNA(VLOOKUP($B25,Overview!EN$23:EN$29,1,0)),VLOOKUP($B25,Overview!EP$23:ES$29,4,0),VLOOKUP($B25,Overview!EN$23:EQ$29,4,0))," ")</f>
        <v>7</v>
      </c>
      <c r="X25" s="220">
        <f>IFERROR(IF(ISNA(VLOOKUP($B25,Overview!EU$23:EU$29,1,0)),VLOOKUP($B25,Overview!EW$23:EZ$29,4,0),VLOOKUP($B25,Overview!EU$23:EX$29,4,0))," ")</f>
        <v>4</v>
      </c>
      <c r="Y25" s="220" t="str">
        <f>IFERROR(IF(ISNA(VLOOKUP($B25,Overview!FB$23:FB$29,1,0)),VLOOKUP($B25,Overview!FD$23:FG$29,4,0),VLOOKUP($B25,Overview!FB$23:FE$29,4,0))," ")</f>
        <v xml:space="preserve"> </v>
      </c>
      <c r="Z25" s="220">
        <f>IFERROR(IF(ISNA(VLOOKUP($B25,Overview!FI$23:FI$29,1,0)),VLOOKUP($B25,Overview!FK$23:FN$29,4,0),VLOOKUP($B25,Overview!FI$23:FL$29,4,0))," ")</f>
        <v>1</v>
      </c>
      <c r="AA25" s="220">
        <f>IFERROR(IF(ISNA(VLOOKUP($B25,Overview!FP$23:FP$29,1,0)),VLOOKUP($B25,Overview!FR$23:FU$29,4,0),VLOOKUP($B25,Overview!FP$23:FS$29,4,0))," ")</f>
        <v>8</v>
      </c>
      <c r="AB25" s="220">
        <f>IFERROR(IF(ISNA(VLOOKUP($B25,Overview!FW$23:FW$29,1,0)),VLOOKUP($B25,Overview!FY$23:GB$29,4,0),VLOOKUP($B25,Overview!FW$23:FZ$29,4,0))," ")</f>
        <v>8</v>
      </c>
      <c r="AC25" s="223" t="s">
        <v>155</v>
      </c>
    </row>
    <row r="26" spans="1:29" x14ac:dyDescent="0.25">
      <c r="A26" s="278"/>
      <c r="B26" s="24" t="s">
        <v>85</v>
      </c>
      <c r="C26" s="221" t="str">
        <f>IFERROR(IF(ISNA(VLOOKUP($B26,Overview!D$23:D$29,1,0)),VLOOKUP($B26,Overview!F$23:I$29,4,0),VLOOKUP($B26,Overview!D$23:G$29,4,0))," ")</f>
        <v xml:space="preserve"> </v>
      </c>
      <c r="D26" s="220">
        <f>IFERROR(IF(ISNA(VLOOKUP($B26,Overview!K$23:K$29,1,0)),VLOOKUP($B26,Overview!M$23:P$29,4,0),VLOOKUP($B26,Overview!K$23:N$29,4,0))," ")</f>
        <v>6</v>
      </c>
      <c r="E26" s="220">
        <f>IFERROR(IF(ISNA(VLOOKUP($B26,Overview!R$23:R$29,1,0)),VLOOKUP($B26,Overview!T$23:W$29,4,0),VLOOKUP($B26,Overview!R$23:U$29,4,0))," ")</f>
        <v>6</v>
      </c>
      <c r="F26" s="220">
        <f>IFERROR(IF(ISNA(VLOOKUP($B26,Overview!Y$23:Y$29,1,0)),VLOOKUP($B26,Overview!AA$23:AD$29,4,0),VLOOKUP($B26,Overview!Y$23:AB$29,4,0))," ")</f>
        <v>4</v>
      </c>
      <c r="G26" s="220">
        <f>IFERROR(IF(ISNA(VLOOKUP($B26,Overview!AF$23:AF$29,1,0)),VLOOKUP($B26,Overview!AH$23:AK$29,4,0),VLOOKUP($B26,Overview!AF$23:AI$29,4,0))," ")</f>
        <v>7</v>
      </c>
      <c r="H26" s="220">
        <f>IFERROR(IF(ISNA(VLOOKUP($B26,Overview!AM$23:AM$29,1,0)),VLOOKUP($B26,Overview!AO$23:AR$29,4,0),VLOOKUP($B26,Overview!AM$23:AP$29,4,0))," ")</f>
        <v>7</v>
      </c>
      <c r="I26" s="220">
        <f>IFERROR(IF(ISNA(VLOOKUP($B26,Overview!AT$23:AT$29,1,0)),VLOOKUP($B26,Overview!AV$23:AY$29,4,0),VLOOKUP($B26,Overview!AT$23:AW$29,4,0))," ")</f>
        <v>7</v>
      </c>
      <c r="J26" s="220">
        <f>IFERROR(IF(ISNA(VLOOKUP($B26,Overview!BA$23:BA$29,1,0)),VLOOKUP($B26,Overview!BC$23:BF$29,4,0),VLOOKUP($B26,Overview!BA$23:BD$29,4,0))," ")</f>
        <v>8</v>
      </c>
      <c r="K26" s="220">
        <f>IFERROR(IF(ISNA(VLOOKUP($B26,Overview!BH$23:BH$29,1,0)),VLOOKUP($B26,Overview!BJ$23:BM$29,4,0),VLOOKUP($B26,Overview!BH$23:BK$29,4,0))," ")</f>
        <v>5</v>
      </c>
      <c r="L26" s="220">
        <f>IFERROR(IF(ISNA(VLOOKUP($B26,Overview!BO$23:BO$29,1,0)),VLOOKUP($B26,Overview!BQ$23:BT$29,4,0),VLOOKUP($B26,Overview!BO$23:BR$29,4,0))," ")</f>
        <v>11</v>
      </c>
      <c r="M26" s="220">
        <f>IFERROR(IF(ISNA(VLOOKUP($B26,Overview!BV$23:BV$29,1,0)),VLOOKUP($B26,Overview!BX$23:CA$29,4,0),VLOOKUP($B26,Overview!BV$23:BY$29,4,0))," ")</f>
        <v>7</v>
      </c>
      <c r="N26" s="220">
        <f>IFERROR(IF(ISNA(VLOOKUP($B26,Overview!CC$23:CC$29,1,0)),VLOOKUP($B26,Overview!CE$23:CH$29,4,0),VLOOKUP($B26,Overview!CC$23:CF$29,4,0))," ")</f>
        <v>5</v>
      </c>
      <c r="O26" s="220">
        <f>IFERROR(IF(ISNA(VLOOKUP($B26,Overview!CJ$23:CJ$29,1,0)),VLOOKUP($B26,Overview!CL$23:CO$29,4,0),VLOOKUP($B26,Overview!CJ$23:CM$29,4,0))," ")</f>
        <v>7</v>
      </c>
      <c r="P26" s="220" t="str">
        <f>IFERROR(IF(ISNA(VLOOKUP($B26,Overview!CQ$23:CQ$29,1,0)),VLOOKUP($B26,Overview!CS$23:CV$29,4,0),VLOOKUP($B26,Overview!CQ$23:CT$29,4,0))," ")</f>
        <v xml:space="preserve"> </v>
      </c>
      <c r="Q26" s="220">
        <f>IFERROR(IF(ISNA(VLOOKUP($B26,Overview!CX$23:CX$29,1,0)),VLOOKUP($B26,Overview!CZ$23:DC$29,4,0),VLOOKUP($B26,Overview!CX$23:DA$29,4,0))," ")</f>
        <v>6</v>
      </c>
      <c r="R26" s="220">
        <f>IFERROR(IF(ISNA(VLOOKUP($B26,Overview!DE$23:DE$29,1,0)),VLOOKUP($B26,Overview!DG$23:DJ$29,4,0),VLOOKUP($B26,Overview!DE$23:DH$29,4,0))," ")</f>
        <v>6</v>
      </c>
      <c r="S26" s="220">
        <f>IFERROR(IF(ISNA(VLOOKUP($B26,Overview!DL$23:DL$29,1,0)),VLOOKUP($B26,Overview!DN$23:DQ$29,4,0),VLOOKUP($B26,Overview!DL$23:DO$29,4,0))," ")</f>
        <v>8</v>
      </c>
      <c r="T26" s="220">
        <f>IFERROR(IF(ISNA(VLOOKUP($B26,Overview!DS$23:DS$29,1,0)),VLOOKUP($B26,Overview!DU$23:DX$29,4,0),VLOOKUP($B26,Overview!DS$23:DV$29,4,0))," ")</f>
        <v>5</v>
      </c>
      <c r="U26" s="220">
        <f>IFERROR(IF(ISNA(VLOOKUP($B26,Overview!DZ$23:DZ$29,1,0)),VLOOKUP($B26,Overview!EB$23:EE$29,4,0),VLOOKUP($B26,Overview!DZ$23:EC$29,4,0))," ")</f>
        <v>7</v>
      </c>
      <c r="V26" s="220">
        <f>IFERROR(IF(ISNA(VLOOKUP($B26,Overview!EG$23:EG$29,1,0)),VLOOKUP($B26,Overview!EI$23:EL$29,4,0),VLOOKUP($B26,Overview!EG$23:EJ$29,4,0))," ")</f>
        <v>6</v>
      </c>
      <c r="W26" s="220">
        <f>IFERROR(IF(ISNA(VLOOKUP($B26,Overview!EN$23:EN$29,1,0)),VLOOKUP($B26,Overview!EP$23:ES$29,4,0),VLOOKUP($B26,Overview!EN$23:EQ$29,4,0))," ")</f>
        <v>8</v>
      </c>
      <c r="X26" s="220">
        <f>IFERROR(IF(ISNA(VLOOKUP($B26,Overview!EU$23:EU$29,1,0)),VLOOKUP($B26,Overview!EW$23:EZ$29,4,0),VLOOKUP($B26,Overview!EU$23:EX$29,4,0))," ")</f>
        <v>8</v>
      </c>
      <c r="Y26" s="220">
        <f>IFERROR(IF(ISNA(VLOOKUP($B26,Overview!FB$23:FB$29,1,0)),VLOOKUP($B26,Overview!FD$23:FG$29,4,0),VLOOKUP($B26,Overview!FB$23:FE$29,4,0))," ")</f>
        <v>10</v>
      </c>
      <c r="Z26" s="220">
        <f>IFERROR(IF(ISNA(VLOOKUP($B26,Overview!FI$23:FI$29,1,0)),VLOOKUP($B26,Overview!FK$23:FN$29,4,0),VLOOKUP($B26,Overview!FI$23:FL$29,4,0))," ")</f>
        <v>9</v>
      </c>
      <c r="AA26" s="220">
        <f>IFERROR(IF(ISNA(VLOOKUP($B26,Overview!FP$23:FP$29,1,0)),VLOOKUP($B26,Overview!FR$23:FU$29,4,0),VLOOKUP($B26,Overview!FP$23:FS$29,4,0))," ")</f>
        <v>6</v>
      </c>
      <c r="AB26" s="220">
        <f>IFERROR(IF(ISNA(VLOOKUP($B26,Overview!FW$23:FW$29,1,0)),VLOOKUP($B26,Overview!FY$23:GB$29,4,0),VLOOKUP($B26,Overview!FW$23:FZ$29,4,0))," ")</f>
        <v>7</v>
      </c>
      <c r="AC26" s="223" t="s">
        <v>155</v>
      </c>
    </row>
    <row r="27" spans="1:29" x14ac:dyDescent="0.25">
      <c r="A27" s="278"/>
      <c r="B27" s="24" t="s">
        <v>23</v>
      </c>
      <c r="C27" s="220">
        <f>IFERROR(IF(ISNA(VLOOKUP($B27,Overview!D$23:D$29,1,0)),VLOOKUP($B27,Overview!F$23:I$29,4,0),VLOOKUP($B27,Overview!D$23:G$29,4,0))," ")</f>
        <v>6</v>
      </c>
      <c r="D27" s="220">
        <f>IFERROR(IF(ISNA(VLOOKUP($B27,Overview!K$23:K$29,1,0)),VLOOKUP($B27,Overview!M$23:P$29,4,0),VLOOKUP($B27,Overview!K$23:N$29,4,0))," ")</f>
        <v>7</v>
      </c>
      <c r="E27" s="220">
        <f>IFERROR(IF(ISNA(VLOOKUP($B27,Overview!R$23:R$29,1,0)),VLOOKUP($B27,Overview!T$23:W$29,4,0),VLOOKUP($B27,Overview!R$23:U$29,4,0))," ")</f>
        <v>5</v>
      </c>
      <c r="F27" s="220">
        <f>IFERROR(IF(ISNA(VLOOKUP($B27,Overview!Y$23:Y$29,1,0)),VLOOKUP($B27,Overview!AA$23:AD$29,4,0),VLOOKUP($B27,Overview!Y$23:AB$29,4,0))," ")</f>
        <v>9</v>
      </c>
      <c r="G27" s="220">
        <f>IFERROR(IF(ISNA(VLOOKUP($B27,Overview!AF$23:AF$29,1,0)),VLOOKUP($B27,Overview!AH$23:AK$29,4,0),VLOOKUP($B27,Overview!AF$23:AI$29,4,0))," ")</f>
        <v>8</v>
      </c>
      <c r="H27" s="220">
        <f>IFERROR(IF(ISNA(VLOOKUP($B27,Overview!AM$23:AM$29,1,0)),VLOOKUP($B27,Overview!AO$23:AR$29,4,0),VLOOKUP($B27,Overview!AM$23:AP$29,4,0))," ")</f>
        <v>6</v>
      </c>
      <c r="I27" s="220">
        <f>IFERROR(IF(ISNA(VLOOKUP($B27,Overview!AT$23:AT$29,1,0)),VLOOKUP($B27,Overview!AV$23:AY$29,4,0),VLOOKUP($B27,Overview!AT$23:AW$29,4,0))," ")</f>
        <v>8</v>
      </c>
      <c r="J27" s="220">
        <f>IFERROR(IF(ISNA(VLOOKUP($B27,Overview!BA$23:BA$29,1,0)),VLOOKUP($B27,Overview!BC$23:BF$29,4,0),VLOOKUP($B27,Overview!BA$23:BD$29,4,0))," ")</f>
        <v>4</v>
      </c>
      <c r="K27" s="220">
        <f>IFERROR(IF(ISNA(VLOOKUP($B27,Overview!BH$23:BH$29,1,0)),VLOOKUP($B27,Overview!BJ$23:BM$29,4,0),VLOOKUP($B27,Overview!BH$23:BK$29,4,0))," ")</f>
        <v>6</v>
      </c>
      <c r="L27" s="220">
        <f>IFERROR(IF(ISNA(VLOOKUP($B27,Overview!BO$23:BO$29,1,0)),VLOOKUP($B27,Overview!BQ$23:BT$29,4,0),VLOOKUP($B27,Overview!BO$23:BR$29,4,0))," ")</f>
        <v>9</v>
      </c>
      <c r="M27" s="220" t="str">
        <f>IFERROR(IF(ISNA(VLOOKUP($B27,Overview!BV$23:BV$29,1,0)),VLOOKUP($B27,Overview!BX$23:CA$29,4,0),VLOOKUP($B27,Overview!BV$23:BY$29,4,0))," ")</f>
        <v xml:space="preserve"> </v>
      </c>
      <c r="N27" s="220">
        <f>IFERROR(IF(ISNA(VLOOKUP($B27,Overview!CC$23:CC$29,1,0)),VLOOKUP($B27,Overview!CE$23:CH$29,4,0),VLOOKUP($B27,Overview!CC$23:CF$29,4,0))," ")</f>
        <v>10</v>
      </c>
      <c r="O27" s="220">
        <f>IFERROR(IF(ISNA(VLOOKUP($B27,Overview!CJ$23:CJ$29,1,0)),VLOOKUP($B27,Overview!CL$23:CO$29,4,0),VLOOKUP($B27,Overview!CJ$23:CM$29,4,0))," ")</f>
        <v>5</v>
      </c>
      <c r="P27" s="220">
        <f>IFERROR(IF(ISNA(VLOOKUP($B27,Overview!CQ$23:CQ$29,1,0)),VLOOKUP($B27,Overview!CS$23:CV$29,4,0),VLOOKUP($B27,Overview!CQ$23:CT$29,4,0))," ")</f>
        <v>5</v>
      </c>
      <c r="Q27" s="220">
        <f>IFERROR(IF(ISNA(VLOOKUP($B27,Overview!CX$23:CX$29,1,0)),VLOOKUP($B27,Overview!CZ$23:DC$29,4,0),VLOOKUP($B27,Overview!CX$23:DA$29,4,0))," ")</f>
        <v>7</v>
      </c>
      <c r="R27" s="220">
        <f>IFERROR(IF(ISNA(VLOOKUP($B27,Overview!DE$23:DE$29,1,0)),VLOOKUP($B27,Overview!DG$23:DJ$29,4,0),VLOOKUP($B27,Overview!DE$23:DH$29,4,0))," ")</f>
        <v>9</v>
      </c>
      <c r="S27" s="220">
        <f>IFERROR(IF(ISNA(VLOOKUP($B27,Overview!DL$23:DL$29,1,0)),VLOOKUP($B27,Overview!DN$23:DQ$29,4,0),VLOOKUP($B27,Overview!DL$23:DO$29,4,0))," ")</f>
        <v>7</v>
      </c>
      <c r="T27" s="220">
        <f>IFERROR(IF(ISNA(VLOOKUP($B27,Overview!DS$23:DS$29,1,0)),VLOOKUP($B27,Overview!DU$23:DX$29,4,0),VLOOKUP($B27,Overview!DS$23:DV$29,4,0))," ")</f>
        <v>10</v>
      </c>
      <c r="U27" s="220">
        <f>IFERROR(IF(ISNA(VLOOKUP($B27,Overview!DZ$23:DZ$29,1,0)),VLOOKUP($B27,Overview!EB$23:EE$29,4,0),VLOOKUP($B27,Overview!DZ$23:EC$29,4,0))," ")</f>
        <v>7</v>
      </c>
      <c r="V27" s="220">
        <f>IFERROR(IF(ISNA(VLOOKUP($B27,Overview!EG$23:EG$29,1,0)),VLOOKUP($B27,Overview!EI$23:EL$29,4,0),VLOOKUP($B27,Overview!EG$23:EJ$29,4,0))," ")</f>
        <v>10</v>
      </c>
      <c r="W27" s="220">
        <f>IFERROR(IF(ISNA(VLOOKUP($B27,Overview!EN$23:EN$29,1,0)),VLOOKUP($B27,Overview!EP$23:ES$29,4,0),VLOOKUP($B27,Overview!EN$23:EQ$29,4,0))," ")</f>
        <v>4</v>
      </c>
      <c r="X27" s="220">
        <f>IFERROR(IF(ISNA(VLOOKUP($B27,Overview!EU$23:EU$29,1,0)),VLOOKUP($B27,Overview!EW$23:EZ$29,4,0),VLOOKUP($B27,Overview!EU$23:EX$29,4,0))," ")</f>
        <v>3</v>
      </c>
      <c r="Y27" s="220">
        <f>IFERROR(IF(ISNA(VLOOKUP($B27,Overview!FB$23:FB$29,1,0)),VLOOKUP($B27,Overview!FD$23:FG$29,4,0),VLOOKUP($B27,Overview!FB$23:FE$29,4,0))," ")</f>
        <v>6</v>
      </c>
      <c r="Z27" s="220" t="str">
        <f>IFERROR(IF(ISNA(VLOOKUP($B27,Overview!FI$23:FI$29,1,0)),VLOOKUP($B27,Overview!FK$23:FN$29,4,0),VLOOKUP($B27,Overview!FI$23:FL$29,4,0))," ")</f>
        <v xml:space="preserve"> </v>
      </c>
      <c r="AA27" s="220">
        <f>IFERROR(IF(ISNA(VLOOKUP($B27,Overview!FP$23:FP$29,1,0)),VLOOKUP($B27,Overview!FR$23:FU$29,4,0),VLOOKUP($B27,Overview!FP$23:FS$29,4,0))," ")</f>
        <v>7</v>
      </c>
      <c r="AB27" s="220">
        <f>IFERROR(IF(ISNA(VLOOKUP($B27,Overview!FW$23:FW$29,1,0)),VLOOKUP($B27,Overview!FY$23:GB$29,4,0),VLOOKUP($B27,Overview!FW$23:FZ$29,4,0))," ")</f>
        <v>6</v>
      </c>
      <c r="AC27" s="223" t="s">
        <v>155</v>
      </c>
    </row>
    <row r="28" spans="1:29" x14ac:dyDescent="0.25">
      <c r="A28" s="278"/>
      <c r="B28" s="24" t="s">
        <v>87</v>
      </c>
      <c r="C28" s="220">
        <f>IFERROR(IF(ISNA(VLOOKUP($B28,Overview!D$23:D$29,1,0)),VLOOKUP($B28,Overview!F$23:I$29,4,0),VLOOKUP($B28,Overview!D$23:G$29,4,0))," ")</f>
        <v>2</v>
      </c>
      <c r="D28" s="220">
        <f>IFERROR(IF(ISNA(VLOOKUP($B28,Overview!K$23:K$29,1,0)),VLOOKUP($B28,Overview!M$23:P$29,4,0),VLOOKUP($B28,Overview!K$23:N$29,4,0))," ")</f>
        <v>6</v>
      </c>
      <c r="E28" s="220">
        <f>IFERROR(IF(ISNA(VLOOKUP($B28,Overview!R$23:R$29,1,0)),VLOOKUP($B28,Overview!T$23:W$29,4,0),VLOOKUP($B28,Overview!R$23:U$29,4,0))," ")</f>
        <v>3</v>
      </c>
      <c r="F28" s="220">
        <f>IFERROR(IF(ISNA(VLOOKUP($B28,Overview!Y$23:Y$29,1,0)),VLOOKUP($B28,Overview!AA$23:AD$29,4,0),VLOOKUP($B28,Overview!Y$23:AB$29,4,0))," ")</f>
        <v>2</v>
      </c>
      <c r="G28" s="220">
        <f>IFERROR(IF(ISNA(VLOOKUP($B28,Overview!AF$23:AF$29,1,0)),VLOOKUP($B28,Overview!AH$23:AK$29,4,0),VLOOKUP($B28,Overview!AF$23:AI$29,4,0))," ")</f>
        <v>4</v>
      </c>
      <c r="H28" s="220">
        <f>IFERROR(IF(ISNA(VLOOKUP($B28,Overview!AM$23:AM$29,1,0)),VLOOKUP($B28,Overview!AO$23:AR$29,4,0),VLOOKUP($B28,Overview!AM$23:AP$29,4,0))," ")</f>
        <v>3</v>
      </c>
      <c r="I28" s="220" t="str">
        <f>IFERROR(IF(ISNA(VLOOKUP($B28,Overview!AT$23:AT$29,1,0)),VLOOKUP($B28,Overview!AV$23:AY$29,4,0),VLOOKUP($B28,Overview!AT$23:AW$29,4,0))," ")</f>
        <v xml:space="preserve"> </v>
      </c>
      <c r="J28" s="220">
        <f>IFERROR(IF(ISNA(VLOOKUP($B28,Overview!BA$23:BA$29,1,0)),VLOOKUP($B28,Overview!BC$23:BF$29,4,0),VLOOKUP($B28,Overview!BA$23:BD$29,4,0))," ")</f>
        <v>3</v>
      </c>
      <c r="K28" s="220">
        <f>IFERROR(IF(ISNA(VLOOKUP($B28,Overview!BH$23:BH$29,1,0)),VLOOKUP($B28,Overview!BJ$23:BM$29,4,0),VLOOKUP($B28,Overview!BH$23:BK$29,4,0))," ")</f>
        <v>2</v>
      </c>
      <c r="L28" s="220">
        <f>IFERROR(IF(ISNA(VLOOKUP($B28,Overview!BO$23:BO$29,1,0)),VLOOKUP($B28,Overview!BQ$23:BT$29,4,0),VLOOKUP($B28,Overview!BO$23:BR$29,4,0))," ")</f>
        <v>1</v>
      </c>
      <c r="M28" s="220">
        <f>IFERROR(IF(ISNA(VLOOKUP($B28,Overview!BV$23:BV$29,1,0)),VLOOKUP($B28,Overview!BX$23:CA$29,4,0),VLOOKUP($B28,Overview!BV$23:BY$29,4,0))," ")</f>
        <v>2</v>
      </c>
      <c r="N28" s="220">
        <f>IFERROR(IF(ISNA(VLOOKUP($B28,Overview!CC$23:CC$29,1,0)),VLOOKUP($B28,Overview!CE$23:CH$29,4,0),VLOOKUP($B28,Overview!CC$23:CF$29,4,0))," ")</f>
        <v>2</v>
      </c>
      <c r="O28" s="220">
        <f>IFERROR(IF(ISNA(VLOOKUP($B28,Overview!CJ$23:CJ$29,1,0)),VLOOKUP($B28,Overview!CL$23:CO$29,4,0),VLOOKUP($B28,Overview!CJ$23:CM$29,4,0))," ")</f>
        <v>3</v>
      </c>
      <c r="P28" s="220">
        <f>IFERROR(IF(ISNA(VLOOKUP($B28,Overview!CQ$23:CQ$29,1,0)),VLOOKUP($B28,Overview!CS$23:CV$29,4,0),VLOOKUP($B28,Overview!CQ$23:CT$29,4,0))," ")</f>
        <v>3</v>
      </c>
      <c r="Q28" s="220">
        <f>IFERROR(IF(ISNA(VLOOKUP($B28,Overview!CX$23:CX$29,1,0)),VLOOKUP($B28,Overview!CZ$23:DC$29,4,0),VLOOKUP($B28,Overview!CX$23:DA$29,4,0))," ")</f>
        <v>1</v>
      </c>
      <c r="R28" s="220">
        <f>IFERROR(IF(ISNA(VLOOKUP($B28,Overview!DE$23:DE$29,1,0)),VLOOKUP($B28,Overview!DG$23:DJ$29,4,0),VLOOKUP($B28,Overview!DE$23:DH$29,4,0))," ")</f>
        <v>2</v>
      </c>
      <c r="S28" s="220">
        <f>IFERROR(IF(ISNA(VLOOKUP($B28,Overview!DL$23:DL$29,1,0)),VLOOKUP($B28,Overview!DN$23:DQ$29,4,0),VLOOKUP($B28,Overview!DL$23:DO$29,4,0))," ")</f>
        <v>1</v>
      </c>
      <c r="T28" s="220">
        <f>IFERROR(IF(ISNA(VLOOKUP($B28,Overview!DS$23:DS$29,1,0)),VLOOKUP($B28,Overview!DU$23:DX$29,4,0),VLOOKUP($B28,Overview!DS$23:DV$29,4,0))," ")</f>
        <v>2</v>
      </c>
      <c r="U28" s="220">
        <f>IFERROR(IF(ISNA(VLOOKUP($B28,Overview!DZ$23:DZ$29,1,0)),VLOOKUP($B28,Overview!EB$23:EE$29,4,0),VLOOKUP($B28,Overview!DZ$23:EC$29,4,0))," ")</f>
        <v>0</v>
      </c>
      <c r="V28" s="220" t="str">
        <f>IFERROR(IF(ISNA(VLOOKUP($B28,Overview!EG$23:EG$29,1,0)),VLOOKUP($B28,Overview!EI$23:EL$29,4,0),VLOOKUP($B28,Overview!EG$23:EJ$29,4,0))," ")</f>
        <v xml:space="preserve"> </v>
      </c>
      <c r="W28" s="220">
        <f>IFERROR(IF(ISNA(VLOOKUP($B28,Overview!EN$23:EN$29,1,0)),VLOOKUP($B28,Overview!EP$23:ES$29,4,0),VLOOKUP($B28,Overview!EN$23:EQ$29,4,0))," ")</f>
        <v>0</v>
      </c>
      <c r="X28" s="220">
        <f>IFERROR(IF(ISNA(VLOOKUP($B28,Overview!EU$23:EU$29,1,0)),VLOOKUP($B28,Overview!EW$23:EZ$29,4,0),VLOOKUP($B28,Overview!EU$23:EX$29,4,0))," ")</f>
        <v>4</v>
      </c>
      <c r="Y28" s="220">
        <f>IFERROR(IF(ISNA(VLOOKUP($B28,Overview!FB$23:FB$29,1,0)),VLOOKUP($B28,Overview!FD$23:FG$29,4,0),VLOOKUP($B28,Overview!FB$23:FE$29,4,0))," ")</f>
        <v>2</v>
      </c>
      <c r="Z28" s="220">
        <f>IFERROR(IF(ISNA(VLOOKUP($B28,Overview!FI$23:FI$29,1,0)),VLOOKUP($B28,Overview!FK$23:FN$29,4,0),VLOOKUP($B28,Overview!FI$23:FL$29,4,0))," ")</f>
        <v>1</v>
      </c>
      <c r="AA28" s="220">
        <f>IFERROR(IF(ISNA(VLOOKUP($B28,Overview!FP$23:FP$29,1,0)),VLOOKUP($B28,Overview!FR$23:FU$29,4,0),VLOOKUP($B28,Overview!FP$23:FS$29,4,0))," ")</f>
        <v>4</v>
      </c>
      <c r="AB28" s="220">
        <f>IFERROR(IF(ISNA(VLOOKUP($B28,Overview!FW$23:FW$29,1,0)),VLOOKUP($B28,Overview!FY$23:GB$29,4,0),VLOOKUP($B28,Overview!FW$23:FZ$29,4,0))," ")</f>
        <v>4</v>
      </c>
      <c r="AC28" s="223" t="s">
        <v>155</v>
      </c>
    </row>
    <row r="29" spans="1:29" x14ac:dyDescent="0.25">
      <c r="A29" s="278"/>
      <c r="B29" s="24" t="s">
        <v>34</v>
      </c>
      <c r="C29" s="220">
        <f>IFERROR(IF(ISNA(VLOOKUP($B29,Overview!D$23:D$29,1,0)),VLOOKUP($B29,Overview!F$23:I$29,4,0),VLOOKUP($B29,Overview!D$23:G$29,4,0))," ")</f>
        <v>3</v>
      </c>
      <c r="D29" s="220">
        <f>IFERROR(IF(ISNA(VLOOKUP($B29,Overview!K$23:K$29,1,0)),VLOOKUP($B29,Overview!M$23:P$29,4,0),VLOOKUP($B29,Overview!K$23:N$29,4,0))," ")</f>
        <v>4</v>
      </c>
      <c r="E29" s="220">
        <f>IFERROR(IF(ISNA(VLOOKUP($B29,Overview!R$23:R$29,1,0)),VLOOKUP($B29,Overview!T$23:W$29,4,0),VLOOKUP($B29,Overview!R$23:U$29,4,0))," ")</f>
        <v>7</v>
      </c>
      <c r="F29" s="220">
        <f>IFERROR(IF(ISNA(VLOOKUP($B29,Overview!Y$23:Y$29,1,0)),VLOOKUP($B29,Overview!AA$23:AD$29,4,0),VLOOKUP($B29,Overview!Y$23:AB$29,4,0))," ")</f>
        <v>7</v>
      </c>
      <c r="G29" s="220">
        <f>IFERROR(IF(ISNA(VLOOKUP($B29,Overview!AF$23:AF$29,1,0)),VLOOKUP($B29,Overview!AH$23:AK$29,4,0),VLOOKUP($B29,Overview!AF$23:AI$29,4,0))," ")</f>
        <v>6</v>
      </c>
      <c r="H29" s="220">
        <f>IFERROR(IF(ISNA(VLOOKUP($B29,Overview!AM$23:AM$29,1,0)),VLOOKUP($B29,Overview!AO$23:AR$29,4,0),VLOOKUP($B29,Overview!AM$23:AP$29,4,0))," ")</f>
        <v>6</v>
      </c>
      <c r="I29" s="220">
        <f>IFERROR(IF(ISNA(VLOOKUP($B29,Overview!AT$23:AT$29,1,0)),VLOOKUP($B29,Overview!AV$23:AY$29,4,0),VLOOKUP($B29,Overview!AT$23:AW$29,4,0))," ")</f>
        <v>3</v>
      </c>
      <c r="J29" s="220" t="str">
        <f>IFERROR(IF(ISNA(VLOOKUP($B29,Overview!BA$23:BA$29,1,0)),VLOOKUP($B29,Overview!BC$23:BF$29,4,0),VLOOKUP($B29,Overview!BA$23:BD$29,4,0))," ")</f>
        <v xml:space="preserve"> </v>
      </c>
      <c r="K29" s="220">
        <f>IFERROR(IF(ISNA(VLOOKUP($B29,Overview!BH$23:BH$29,1,0)),VLOOKUP($B29,Overview!BJ$23:BM$29,4,0),VLOOKUP($B29,Overview!BH$23:BK$29,4,0))," ")</f>
        <v>2</v>
      </c>
      <c r="L29" s="220">
        <f>IFERROR(IF(ISNA(VLOOKUP($B29,Overview!BO$23:BO$29,1,0)),VLOOKUP($B29,Overview!BQ$23:BT$29,4,0),VLOOKUP($B29,Overview!BO$23:BR$29,4,0))," ")</f>
        <v>3</v>
      </c>
      <c r="M29" s="220">
        <f>IFERROR(IF(ISNA(VLOOKUP($B29,Overview!BV$23:BV$29,1,0)),VLOOKUP($B29,Overview!BX$23:CA$29,4,0),VLOOKUP($B29,Overview!BV$23:BY$29,4,0))," ")</f>
        <v>5</v>
      </c>
      <c r="N29" s="220">
        <f>IFERROR(IF(ISNA(VLOOKUP($B29,Overview!CC$23:CC$29,1,0)),VLOOKUP($B29,Overview!CE$23:CH$29,4,0),VLOOKUP($B29,Overview!CC$23:CF$29,4,0))," ")</f>
        <v>10</v>
      </c>
      <c r="O29" s="220">
        <f>IFERROR(IF(ISNA(VLOOKUP($B29,Overview!CJ$23:CJ$29,1,0)),VLOOKUP($B29,Overview!CL$23:CO$29,4,0),VLOOKUP($B29,Overview!CJ$23:CM$29,4,0))," ")</f>
        <v>5</v>
      </c>
      <c r="P29" s="220">
        <f>IFERROR(IF(ISNA(VLOOKUP($B29,Overview!CQ$23:CQ$29,1,0)),VLOOKUP($B29,Overview!CS$23:CV$29,4,0),VLOOKUP($B29,Overview!CQ$23:CT$29,4,0))," ")</f>
        <v>3</v>
      </c>
      <c r="Q29" s="220">
        <f>IFERROR(IF(ISNA(VLOOKUP($B29,Overview!CX$23:CX$29,1,0)),VLOOKUP($B29,Overview!CZ$23:DC$29,4,0),VLOOKUP($B29,Overview!CX$23:DA$29,4,0))," ")</f>
        <v>8</v>
      </c>
      <c r="R29" s="220">
        <f>IFERROR(IF(ISNA(VLOOKUP($B29,Overview!DE$23:DE$29,1,0)),VLOOKUP($B29,Overview!DG$23:DJ$29,4,0),VLOOKUP($B29,Overview!DE$23:DH$29,4,0))," ")</f>
        <v>3</v>
      </c>
      <c r="S29" s="220">
        <f>IFERROR(IF(ISNA(VLOOKUP($B29,Overview!DL$23:DL$29,1,0)),VLOOKUP($B29,Overview!DN$23:DQ$29,4,0),VLOOKUP($B29,Overview!DL$23:DO$29,4,0))," ")</f>
        <v>5</v>
      </c>
      <c r="T29" s="220">
        <f>IFERROR(IF(ISNA(VLOOKUP($B29,Overview!DS$23:DS$29,1,0)),VLOOKUP($B29,Overview!DU$23:DX$29,4,0),VLOOKUP($B29,Overview!DS$23:DV$29,4,0))," ")</f>
        <v>6</v>
      </c>
      <c r="U29" s="220">
        <f>IFERROR(IF(ISNA(VLOOKUP($B29,Overview!DZ$23:DZ$29,1,0)),VLOOKUP($B29,Overview!EB$23:EE$29,4,0),VLOOKUP($B29,Overview!DZ$23:EC$29,4,0))," ")</f>
        <v>4</v>
      </c>
      <c r="V29" s="220">
        <f>IFERROR(IF(ISNA(VLOOKUP($B29,Overview!EG$23:EG$29,1,0)),VLOOKUP($B29,Overview!EI$23:EL$29,4,0),VLOOKUP($B29,Overview!EG$23:EJ$29,4,0))," ")</f>
        <v>4</v>
      </c>
      <c r="W29" s="220" t="str">
        <f>IFERROR(IF(ISNA(VLOOKUP($B29,Overview!EN$23:EN$29,1,0)),VLOOKUP($B29,Overview!EP$23:ES$29,4,0),VLOOKUP($B29,Overview!EN$23:EQ$29,4,0))," ")</f>
        <v xml:space="preserve"> </v>
      </c>
      <c r="X29" s="220">
        <f>IFERROR(IF(ISNA(VLOOKUP($B29,Overview!EU$23:EU$29,1,0)),VLOOKUP($B29,Overview!EW$23:EZ$29,4,0),VLOOKUP($B29,Overview!EU$23:EX$29,4,0))," ")</f>
        <v>4</v>
      </c>
      <c r="Y29" s="220">
        <f>IFERROR(IF(ISNA(VLOOKUP($B29,Overview!FB$23:FB$29,1,0)),VLOOKUP($B29,Overview!FD$23:FG$29,4,0),VLOOKUP($B29,Overview!FB$23:FE$29,4,0))," ")</f>
        <v>7</v>
      </c>
      <c r="Z29" s="220">
        <f>IFERROR(IF(ISNA(VLOOKUP($B29,Overview!FI$23:FI$29,1,0)),VLOOKUP($B29,Overview!FK$23:FN$29,4,0),VLOOKUP($B29,Overview!FI$23:FL$29,4,0))," ")</f>
        <v>3</v>
      </c>
      <c r="AA29" s="220">
        <f>IFERROR(IF(ISNA(VLOOKUP($B29,Overview!FP$23:FP$29,1,0)),VLOOKUP($B29,Overview!FR$23:FU$29,4,0),VLOOKUP($B29,Overview!FP$23:FS$29,4,0))," ")</f>
        <v>8</v>
      </c>
      <c r="AB29" s="220">
        <f>IFERROR(IF(ISNA(VLOOKUP($B29,Overview!FW$23:FW$29,1,0)),VLOOKUP($B29,Overview!FY$23:GB$29,4,0),VLOOKUP($B29,Overview!FW$23:FZ$29,4,0))," ")</f>
        <v>8</v>
      </c>
      <c r="AC29" s="223" t="s">
        <v>155</v>
      </c>
    </row>
    <row r="31" spans="1:29" ht="15.75" customHeight="1" x14ac:dyDescent="0.25">
      <c r="A31" s="278" t="s">
        <v>58</v>
      </c>
      <c r="B31" s="24" t="s">
        <v>63</v>
      </c>
      <c r="C31" s="25">
        <f>IFERROR(IF(ISNA(VLOOKUP($B31,Overview!D$40:D$45,1,0)),VLOOKUP($B31,Overview!F$40:J$45,4,0),VLOOKUP($B31,Overview!D$40:G$45,4,0))," ")</f>
        <v>3</v>
      </c>
      <c r="D31" s="25">
        <f>IFERROR(IF(ISNA(VLOOKUP($B31,Overview!K$40:K$45,1,0)),VLOOKUP($B31,Overview!M$40:P$45,4,0),VLOOKUP($B31,Overview!K$40:N$45,4,0))," ")</f>
        <v>8</v>
      </c>
      <c r="E31" s="25">
        <f>IFERROR(IF(ISNA(VLOOKUP($B31,Overview!R$40:R$45,1,0)),VLOOKUP($B31,Overview!T$40:W$45,4,0),VLOOKUP($B31,Overview!R$40:U$45,4,0))," ")</f>
        <v>7</v>
      </c>
      <c r="F31" s="25">
        <f>IFERROR(IF(ISNA(VLOOKUP($B31,Overview!Y$40:Y$45,1,0)),VLOOKUP($B31,Overview!AA$40:AD$45,4,0),VLOOKUP($B31,Overview!Y$40:AB$45,4,0))," ")</f>
        <v>6</v>
      </c>
      <c r="G31" s="25">
        <f>IFERROR(IF(ISNA(VLOOKUP($B31,Overview!AF$40:AF$45,1,0)),VLOOKUP($B31,Overview!AH$40:AK$45,4,0),VLOOKUP($B31,Overview!AF$40:AI$45,4,0))," ")</f>
        <v>6</v>
      </c>
      <c r="H31" s="25">
        <f>IFERROR(IF(ISNA(VLOOKUP($B31,Overview!AM$40:AM$45,1,0)),VLOOKUP($B31,Overview!AO$40:AR$45,4,0),VLOOKUP($B31,Overview!AM$40:AP$45,4,0))," ")</f>
        <v>6</v>
      </c>
      <c r="I31" s="25">
        <f>IFERROR(IF(ISNA(VLOOKUP($B31,Overview!AT$40:AT$45,1,0)),VLOOKUP($B31,Overview!AV$40:AY$45,4,0),VLOOKUP($B31,Overview!AT$40:AW$45,4,0))," ")</f>
        <v>7</v>
      </c>
      <c r="J31" s="212" t="str">
        <f>IFERROR(IF(ISNA(VLOOKUP($B31,Overview!BA$40:BA$45,1,0)),VLOOKUP($B31,Overview!BC$40:BF$45,4,0),VLOOKUP($B31,Overview!BA$40:BD$45,4,0))," ")</f>
        <v xml:space="preserve"> </v>
      </c>
      <c r="K31" s="25">
        <f>IFERROR(IF(ISNA(VLOOKUP($B31,Overview!BH$40:BH$45,1,0)),VLOOKUP($B31,Overview!BJ$40:BM$45,4,0),VLOOKUP($B31,Overview!BH$40:BK$45,4,0))," ")</f>
        <v>5</v>
      </c>
      <c r="L31" s="25">
        <f>IFERROR(IF(ISNA(VLOOKUP($B31,Overview!BO$40:BO$45,1,0)),VLOOKUP($B31,Overview!BQ$40:BT$45,4,0),VLOOKUP($B31,Overview!BO$40:BR$45,4,0))," ")</f>
        <v>10</v>
      </c>
      <c r="M31" s="25">
        <f>IFERROR(IF(ISNA(VLOOKUP($B31,Overview!BV$40:BV$45,1,0)),VLOOKUP($B31,Overview!BX$40:CA$45,4,0),VLOOKUP($B31,Overview!BV$40:BY$45,4,0))," ")</f>
        <v>9</v>
      </c>
      <c r="N31" s="25">
        <f>IFERROR(IF(ISNA(VLOOKUP($B31,Overview!CC$40:CC$45,1,0)),VLOOKUP($B31,Overview!CE$40:CH$45,4,0),VLOOKUP($B31,Overview!CC$40:CF$45,4,0))," ")</f>
        <v>6</v>
      </c>
      <c r="O31" s="25" t="str">
        <f>IFERROR(IF(ISNA(VLOOKUP($B31,Overview!CJ$40:CJ$45,1,0)),VLOOKUP($B31,Overview!CL$40:CO$45,4,0),VLOOKUP($B31,Overview!CJ$40:CM$45,4,0))," ")</f>
        <v xml:space="preserve"> </v>
      </c>
      <c r="P31" s="25">
        <f>IFERROR(IF(ISNA(VLOOKUP($B31,Overview!CQ$40:CQ$45,1,0)),VLOOKUP($B31,Overview!CS$40:CV$45,4,0),VLOOKUP($B31,Overview!CQ$40:CT$45,4,0))," ")</f>
        <v>5</v>
      </c>
      <c r="Q31" s="25">
        <f>IFERROR(IF(ISNA(VLOOKUP($B31,Overview!CX$40:CX$45,1,0)),VLOOKUP($B31,Overview!CZ$40:DC$45,4,0),VLOOKUP($B31,Overview!CX$40:DA$45,4,0))," ")</f>
        <v>6</v>
      </c>
      <c r="R31" s="25">
        <f>IFERROR(IF(ISNA(VLOOKUP($B31,Overview!DE$40:DE$45,1,0)),VLOOKUP($B31,Overview!DG$40:DJ$45,4,0),VLOOKUP($B31,Overview!DE$40:DH$45,4,0))," ")</f>
        <v>6</v>
      </c>
      <c r="S31" s="25">
        <f>IFERROR(IF(ISNA(VLOOKUP($B31,Overview!DL$40:DL$45,1,0)),VLOOKUP($B31,Overview!DN$40:DQ$45,4,0),VLOOKUP($B31,Overview!DL$40:DO$45,4,0))," ")</f>
        <v>3</v>
      </c>
      <c r="T31" s="25">
        <f>IFERROR(IF(ISNA(VLOOKUP($B31,Overview!DS$40:DS$45,1,0)),VLOOKUP($B31,Overview!DU$40:DX$45,4,0),VLOOKUP($B31,Overview!DS$40:DV$45,4,0))," ")</f>
        <v>4</v>
      </c>
      <c r="U31" s="25">
        <f>IFERROR(IF(ISNA(VLOOKUP($B31,Overview!DZ$40:DZ$45,1,0)),VLOOKUP($B31,Overview!EB$40:EE$45,4,0),VLOOKUP($B31,Overview!DZ$40:EC$45,4,0))," ")</f>
        <v>9</v>
      </c>
      <c r="V31" s="25">
        <f>IFERROR(IF(ISNA(VLOOKUP($B31,Overview!EG$40:EG$45,1,0)),VLOOKUP($B31,Overview!EI$40:EL$45,4,0),VLOOKUP($B31,Overview!EG$40:EJ$45,4,0))," ")</f>
        <v>6</v>
      </c>
      <c r="W31" s="25" t="str">
        <f>IFERROR(IF(ISNA(VLOOKUP($B31,Overview!EN$40:EN$45,1,0)),VLOOKUP($B31,Overview!EP$40:ES$45,4,0),VLOOKUP($B31,Overview!EN$40:EQ$45,4,0))," ")</f>
        <v xml:space="preserve"> </v>
      </c>
      <c r="X31" s="25">
        <f>IFERROR(IF(ISNA(VLOOKUP($B31,Overview!EU$40:EU$45,1,0)),VLOOKUP($B31,Overview!EW$40:EZ$45,4,0),VLOOKUP($B31,Overview!EU$40:EX$45,4,0))," ")</f>
        <v>4</v>
      </c>
      <c r="Y31" s="25">
        <f>IFERROR(IF(ISNA(VLOOKUP($B31,Overview!FB$40:FB$45,1,0)),VLOOKUP($B31,Overview!FD$40:FG$45,4,0),VLOOKUP($B31,Overview!FB$40:FE$45,4,0))," ")</f>
        <v>11</v>
      </c>
      <c r="Z31" s="25">
        <f>IFERROR(IF(ISNA(VLOOKUP($B31,Overview!FI$40:FI$45,1,0)),VLOOKUP($B31,Overview!FK$40:FN$45,4,0),VLOOKUP($B31,Overview!FI$40:FL$45,4,0))," ")</f>
        <v>8</v>
      </c>
      <c r="AA31" s="25">
        <f>IFERROR(IF(ISNA(VLOOKUP($B31,Overview!FP$40:FP$45,1,0)),VLOOKUP($B31,Overview!FR$40:FU$45,4,0),VLOOKUP($B31,Overview!FP$40:FS$45,4,0))," ")</f>
        <v>5</v>
      </c>
      <c r="AB31" s="25" t="str">
        <f>IFERROR(IF(ISNA(VLOOKUP($B31,Overview!FW$40:FW$45,1,0)),VLOOKUP($B31,Overview!FY$40:GB$45,4,0),VLOOKUP($B31,Overview!FW$40:FZ$45,4,0))," ")</f>
        <v xml:space="preserve"> </v>
      </c>
      <c r="AC31" s="223" t="s">
        <v>155</v>
      </c>
    </row>
    <row r="32" spans="1:29" x14ac:dyDescent="0.25">
      <c r="A32" s="278"/>
      <c r="B32" s="24" t="s">
        <v>9</v>
      </c>
      <c r="C32" s="25">
        <f>IFERROR(IF(ISNA(VLOOKUP($B32,Overview!D$40:D$45,1,0)),VLOOKUP($B32,Overview!F$40:J$45,4,0),VLOOKUP($B32,Overview!D$40:G$45,4,0))," ")</f>
        <v>8</v>
      </c>
      <c r="D32" s="25">
        <f>IFERROR(IF(ISNA(VLOOKUP($B32,Overview!K$40:K$45,1,0)),VLOOKUP($B32,Overview!M$40:P$45,4,0),VLOOKUP($B32,Overview!K$40:N$45,4,0))," ")</f>
        <v>9</v>
      </c>
      <c r="E32" s="25">
        <f>IFERROR(IF(ISNA(VLOOKUP($B32,Overview!R$40:R$45,1,0)),VLOOKUP($B32,Overview!T$40:W$45,4,0),VLOOKUP($B32,Overview!R$40:U$45,4,0))," ")</f>
        <v>5</v>
      </c>
      <c r="F32" s="25">
        <f>IFERROR(IF(ISNA(VLOOKUP($B32,Overview!Y$40:Y$45,1,0)),VLOOKUP($B32,Overview!AA$40:AD$45,4,0),VLOOKUP($B32,Overview!Y$40:AB$45,4,0))," ")</f>
        <v>6</v>
      </c>
      <c r="G32" s="25">
        <f>IFERROR(IF(ISNA(VLOOKUP($B32,Overview!AF$40:AF$45,1,0)),VLOOKUP($B32,Overview!AH$40:AK$45,4,0),VLOOKUP($B32,Overview!AF$40:AI$45,4,0))," ")</f>
        <v>8</v>
      </c>
      <c r="H32" s="25">
        <f>IFERROR(IF(ISNA(VLOOKUP($B32,Overview!AM$40:AM$45,1,0)),VLOOKUP($B32,Overview!AO$40:AR$45,4,0),VLOOKUP($B32,Overview!AM$40:AP$45,4,0))," ")</f>
        <v>7</v>
      </c>
      <c r="I32" s="25">
        <f>IFERROR(IF(ISNA(VLOOKUP($B32,Overview!AT$40:AT$45,1,0)),VLOOKUP($B32,Overview!AV$40:AY$45,4,0),VLOOKUP($B32,Overview!AT$40:AW$45,4,0))," ")</f>
        <v>9</v>
      </c>
      <c r="J32" s="212" t="str">
        <f>IFERROR(IF(ISNA(VLOOKUP($B32,Overview!BA$40:BA$45,1,0)),VLOOKUP($B32,Overview!BC$40:BF$45,4,0),VLOOKUP($B32,Overview!BA$40:BD$45,4,0))," ")</f>
        <v xml:space="preserve"> </v>
      </c>
      <c r="K32" s="25">
        <f>IFERROR(IF(ISNA(VLOOKUP($B32,Overview!BH$40:BH$45,1,0)),VLOOKUP($B32,Overview!BJ$40:BM$45,4,0),VLOOKUP($B32,Overview!BH$40:BK$45,4,0))," ")</f>
        <v>7</v>
      </c>
      <c r="L32" s="25">
        <f>IFERROR(IF(ISNA(VLOOKUP($B32,Overview!BO$40:BO$45,1,0)),VLOOKUP($B32,Overview!BQ$40:BT$45,4,0),VLOOKUP($B32,Overview!BO$40:BR$45,4,0))," ")</f>
        <v>5</v>
      </c>
      <c r="M32" s="25">
        <f>IFERROR(IF(ISNA(VLOOKUP($B32,Overview!BV$40:BV$45,1,0)),VLOOKUP($B32,Overview!BX$40:CA$45,4,0),VLOOKUP($B32,Overview!BV$40:BY$45,4,0))," ")</f>
        <v>12</v>
      </c>
      <c r="N32" s="25">
        <f>IFERROR(IF(ISNA(VLOOKUP($B32,Overview!CC$40:CC$45,1,0)),VLOOKUP($B32,Overview!CE$40:CH$45,4,0),VLOOKUP($B32,Overview!CC$40:CF$45,4,0))," ")</f>
        <v>6</v>
      </c>
      <c r="O32" s="25" t="str">
        <f>IFERROR(IF(ISNA(VLOOKUP($B32,Overview!CJ$40:CJ$45,1,0)),VLOOKUP($B32,Overview!CL$40:CO$45,4,0),VLOOKUP($B32,Overview!CJ$40:CM$45,4,0))," ")</f>
        <v xml:space="preserve"> </v>
      </c>
      <c r="P32" s="25">
        <f>IFERROR(IF(ISNA(VLOOKUP($B32,Overview!CQ$40:CQ$45,1,0)),VLOOKUP($B32,Overview!CS$40:CV$45,4,0),VLOOKUP($B32,Overview!CQ$40:CT$45,4,0))," ")</f>
        <v>7</v>
      </c>
      <c r="Q32" s="25">
        <f>IFERROR(IF(ISNA(VLOOKUP($B32,Overview!CX$40:CX$45,1,0)),VLOOKUP($B32,Overview!CZ$40:DC$45,4,0),VLOOKUP($B32,Overview!CX$40:DA$45,4,0))," ")</f>
        <v>9</v>
      </c>
      <c r="R32" s="25">
        <f>IFERROR(IF(ISNA(VLOOKUP($B32,Overview!DE$40:DE$45,1,0)),VLOOKUP($B32,Overview!DG$40:DJ$45,4,0),VLOOKUP($B32,Overview!DE$40:DH$45,4,0))," ")</f>
        <v>7</v>
      </c>
      <c r="S32" s="25">
        <f>IFERROR(IF(ISNA(VLOOKUP($B32,Overview!DL$40:DL$45,1,0)),VLOOKUP($B32,Overview!DN$40:DQ$45,4,0),VLOOKUP($B32,Overview!DL$40:DO$45,4,0))," ")</f>
        <v>8</v>
      </c>
      <c r="T32" s="25">
        <f>IFERROR(IF(ISNA(VLOOKUP($B32,Overview!DS$40:DS$45,1,0)),VLOOKUP($B32,Overview!DU$40:DX$45,4,0),VLOOKUP($B32,Overview!DS$40:DV$45,4,0))," ")</f>
        <v>6</v>
      </c>
      <c r="U32" s="25">
        <f>IFERROR(IF(ISNA(VLOOKUP($B32,Overview!DZ$40:DZ$45,1,0)),VLOOKUP($B32,Overview!EB$40:EE$45,4,0),VLOOKUP($B32,Overview!DZ$40:EC$45,4,0))," ")</f>
        <v>7</v>
      </c>
      <c r="V32" s="25">
        <f>IFERROR(IF(ISNA(VLOOKUP($B32,Overview!EG$40:EG$45,1,0)),VLOOKUP($B32,Overview!EI$40:EL$45,4,0),VLOOKUP($B32,Overview!EG$40:EJ$45,4,0))," ")</f>
        <v>7</v>
      </c>
      <c r="W32" s="25" t="str">
        <f>IFERROR(IF(ISNA(VLOOKUP($B32,Overview!EN$40:EN$45,1,0)),VLOOKUP($B32,Overview!EP$40:ES$45,4,0),VLOOKUP($B32,Overview!EN$40:EQ$45,4,0))," ")</f>
        <v xml:space="preserve"> </v>
      </c>
      <c r="X32" s="25">
        <f>IFERROR(IF(ISNA(VLOOKUP($B32,Overview!EU$40:EU$45,1,0)),VLOOKUP($B32,Overview!EW$40:EZ$45,4,0),VLOOKUP($B32,Overview!EU$40:EX$45,4,0))," ")</f>
        <v>9</v>
      </c>
      <c r="Y32" s="25">
        <f>IFERROR(IF(ISNA(VLOOKUP($B32,Overview!FB$40:FB$45,1,0)),VLOOKUP($B32,Overview!FD$40:FG$45,4,0),VLOOKUP($B32,Overview!FB$40:FE$45,4,0))," ")</f>
        <v>3</v>
      </c>
      <c r="Z32" s="25">
        <f>IFERROR(IF(ISNA(VLOOKUP($B32,Overview!FI$40:FI$45,1,0)),VLOOKUP($B32,Overview!FK$40:FN$45,4,0),VLOOKUP($B32,Overview!FI$40:FL$45,4,0))," ")</f>
        <v>7</v>
      </c>
      <c r="AA32" s="25">
        <f>IFERROR(IF(ISNA(VLOOKUP($B32,Overview!FP$40:FP$45,1,0)),VLOOKUP($B32,Overview!FR$40:FU$45,4,0),VLOOKUP($B32,Overview!FP$40:FS$45,4,0))," ")</f>
        <v>7</v>
      </c>
      <c r="AB32" s="25" t="str">
        <f>IFERROR(IF(ISNA(VLOOKUP($B32,Overview!FW$40:FW$45,1,0)),VLOOKUP($B32,Overview!FY$40:GB$45,4,0),VLOOKUP($B32,Overview!FW$40:FZ$45,4,0))," ")</f>
        <v xml:space="preserve"> </v>
      </c>
      <c r="AC32" s="223" t="s">
        <v>155</v>
      </c>
    </row>
    <row r="33" spans="1:29" x14ac:dyDescent="0.25">
      <c r="A33" s="278"/>
      <c r="B33" s="24" t="s">
        <v>88</v>
      </c>
      <c r="C33" s="25">
        <f>IFERROR(IF(ISNA(VLOOKUP($B33,Overview!D$40:D$45,1,0)),VLOOKUP($B33,Overview!F$40:J$45,4,0),VLOOKUP($B33,Overview!D$40:G$45,4,0))," ")</f>
        <v>6</v>
      </c>
      <c r="D33" s="25">
        <f>IFERROR(IF(ISNA(VLOOKUP($B33,Overview!K$40:K$45,1,0)),VLOOKUP($B33,Overview!M$40:P$45,4,0),VLOOKUP($B33,Overview!K$40:N$45,4,0))," ")</f>
        <v>6</v>
      </c>
      <c r="E33" s="25">
        <f>IFERROR(IF(ISNA(VLOOKUP($B33,Overview!R$40:R$45,1,0)),VLOOKUP($B33,Overview!T$40:W$45,4,0),VLOOKUP($B33,Overview!R$40:U$45,4,0))," ")</f>
        <v>8</v>
      </c>
      <c r="F33" s="25">
        <f>IFERROR(IF(ISNA(VLOOKUP($B33,Overview!Y$40:Y$45,1,0)),VLOOKUP($B33,Overview!AA$40:AD$45,4,0),VLOOKUP($B33,Overview!Y$40:AB$45,4,0))," ")</f>
        <v>5</v>
      </c>
      <c r="G33" s="25">
        <f>IFERROR(IF(ISNA(VLOOKUP($B33,Overview!AF$40:AF$45,1,0)),VLOOKUP($B33,Overview!AH$40:AK$45,4,0),VLOOKUP($B33,Overview!AF$40:AI$45,4,0))," ")</f>
        <v>8</v>
      </c>
      <c r="H33" s="25">
        <f>IFERROR(IF(ISNA(VLOOKUP($B33,Overview!AM$40:AM$45,1,0)),VLOOKUP($B33,Overview!AO$40:AR$45,4,0),VLOOKUP($B33,Overview!AM$40:AP$45,4,0))," ")</f>
        <v>9</v>
      </c>
      <c r="I33" s="25">
        <f>IFERROR(IF(ISNA(VLOOKUP($B33,Overview!AT$40:AT$45,1,0)),VLOOKUP($B33,Overview!AV$40:AY$45,4,0),VLOOKUP($B33,Overview!AT$40:AW$45,4,0))," ")</f>
        <v>5</v>
      </c>
      <c r="J33" s="212" t="str">
        <f>IFERROR(IF(ISNA(VLOOKUP($B33,Overview!BA$40:BA$45,1,0)),VLOOKUP($B33,Overview!BC$40:BF$45,4,0),VLOOKUP($B33,Overview!BA$40:BD$45,4,0))," ")</f>
        <v xml:space="preserve"> </v>
      </c>
      <c r="K33" s="25">
        <f>IFERROR(IF(ISNA(VLOOKUP($B33,Overview!BH$40:BH$45,1,0)),VLOOKUP($B33,Overview!BJ$40:BM$45,4,0),VLOOKUP($B33,Overview!BH$40:BK$45,4,0))," ")</f>
        <v>11</v>
      </c>
      <c r="L33" s="25">
        <f>IFERROR(IF(ISNA(VLOOKUP($B33,Overview!BO$40:BO$45,1,0)),VLOOKUP($B33,Overview!BQ$40:BT$45,4,0),VLOOKUP($B33,Overview!BO$40:BR$45,4,0))," ")</f>
        <v>5</v>
      </c>
      <c r="M33" s="25">
        <f>IFERROR(IF(ISNA(VLOOKUP($B33,Overview!BV$40:BV$45,1,0)),VLOOKUP($B33,Overview!BX$40:CA$45,4,0),VLOOKUP($B33,Overview!BV$40:BY$45,4,0))," ")</f>
        <v>0</v>
      </c>
      <c r="N33" s="25">
        <f>IFERROR(IF(ISNA(VLOOKUP($B33,Overview!CC$40:CC$45,1,0)),VLOOKUP($B33,Overview!CE$40:CH$45,4,0),VLOOKUP($B33,Overview!CC$40:CF$45,4,0))," ")</f>
        <v>4</v>
      </c>
      <c r="O33" s="25" t="str">
        <f>IFERROR(IF(ISNA(VLOOKUP($B33,Overview!CJ$40:CJ$45,1,0)),VLOOKUP($B33,Overview!CL$40:CO$45,4,0),VLOOKUP($B33,Overview!CJ$40:CM$45,4,0))," ")</f>
        <v xml:space="preserve"> </v>
      </c>
      <c r="P33" s="25">
        <f>IFERROR(IF(ISNA(VLOOKUP($B33,Overview!CQ$40:CQ$45,1,0)),VLOOKUP($B33,Overview!CS$40:CV$45,4,0),VLOOKUP($B33,Overview!CQ$40:CT$45,4,0))," ")</f>
        <v>6</v>
      </c>
      <c r="Q33" s="25">
        <f>IFERROR(IF(ISNA(VLOOKUP($B33,Overview!CX$40:CX$45,1,0)),VLOOKUP($B33,Overview!CZ$40:DC$45,4,0),VLOOKUP($B33,Overview!CX$40:DA$45,4,0))," ")</f>
        <v>7</v>
      </c>
      <c r="R33" s="25">
        <f>IFERROR(IF(ISNA(VLOOKUP($B33,Overview!DE$40:DE$45,1,0)),VLOOKUP($B33,Overview!DG$40:DJ$45,4,0),VLOOKUP($B33,Overview!DE$40:DH$45,4,0))," ")</f>
        <v>7</v>
      </c>
      <c r="S33" s="25">
        <f>IFERROR(IF(ISNA(VLOOKUP($B33,Overview!DL$40:DL$45,1,0)),VLOOKUP($B33,Overview!DN$40:DQ$45,4,0),VLOOKUP($B33,Overview!DL$40:DO$45,4,0))," ")</f>
        <v>6</v>
      </c>
      <c r="T33" s="25">
        <f>IFERROR(IF(ISNA(VLOOKUP($B33,Overview!DS$40:DS$45,1,0)),VLOOKUP($B33,Overview!DU$40:DX$45,4,0),VLOOKUP($B33,Overview!DS$40:DV$45,4,0))," ")</f>
        <v>7</v>
      </c>
      <c r="U33" s="25">
        <f>IFERROR(IF(ISNA(VLOOKUP($B33,Overview!DZ$40:DZ$45,1,0)),VLOOKUP($B33,Overview!EB$40:EE$45,4,0),VLOOKUP($B33,Overview!DZ$40:EC$45,4,0))," ")</f>
        <v>8</v>
      </c>
      <c r="V33" s="25">
        <f>IFERROR(IF(ISNA(VLOOKUP($B33,Overview!EG$40:EG$45,1,0)),VLOOKUP($B33,Overview!EI$40:EL$45,4,0),VLOOKUP($B33,Overview!EG$40:EJ$45,4,0))," ")</f>
        <v>6</v>
      </c>
      <c r="W33" s="25" t="str">
        <f>IFERROR(IF(ISNA(VLOOKUP($B33,Overview!EN$40:EN$45,1,0)),VLOOKUP($B33,Overview!EP$40:ES$45,4,0),VLOOKUP($B33,Overview!EN$40:EQ$45,4,0))," ")</f>
        <v xml:space="preserve"> </v>
      </c>
      <c r="X33" s="25">
        <f>IFERROR(IF(ISNA(VLOOKUP($B33,Overview!EU$40:EU$45,1,0)),VLOOKUP($B33,Overview!EW$40:EZ$45,4,0),VLOOKUP($B33,Overview!EU$40:EX$45,4,0))," ")</f>
        <v>10</v>
      </c>
      <c r="Y33" s="25">
        <f>IFERROR(IF(ISNA(VLOOKUP($B33,Overview!FB$40:FB$45,1,0)),VLOOKUP($B33,Overview!FD$40:FG$45,4,0),VLOOKUP($B33,Overview!FB$40:FE$45,4,0))," ")</f>
        <v>6</v>
      </c>
      <c r="Z33" s="25">
        <f>IFERROR(IF(ISNA(VLOOKUP($B33,Overview!FI$40:FI$45,1,0)),VLOOKUP($B33,Overview!FK$40:FN$45,4,0),VLOOKUP($B33,Overview!FI$40:FL$45,4,0))," ")</f>
        <v>5</v>
      </c>
      <c r="AA33" s="25">
        <f>IFERROR(IF(ISNA(VLOOKUP($B33,Overview!FP$40:FP$45,1,0)),VLOOKUP($B33,Overview!FR$40:FU$45,4,0),VLOOKUP($B33,Overview!FP$40:FS$45,4,0))," ")</f>
        <v>6</v>
      </c>
      <c r="AB33" s="25" t="str">
        <f>IFERROR(IF(ISNA(VLOOKUP($B33,Overview!FW$40:FW$45,1,0)),VLOOKUP($B33,Overview!FY$40:GB$45,4,0),VLOOKUP($B33,Overview!FW$40:FZ$45,4,0))," ")</f>
        <v xml:space="preserve"> </v>
      </c>
      <c r="AC33" s="223" t="s">
        <v>155</v>
      </c>
    </row>
    <row r="34" spans="1:29" x14ac:dyDescent="0.25">
      <c r="A34" s="278"/>
      <c r="B34" s="24" t="s">
        <v>22</v>
      </c>
      <c r="C34" s="25">
        <f>IFERROR(IF(ISNA(VLOOKUP($B34,Overview!D$40:D$45,1,0)),VLOOKUP($B34,Overview!F$40:J$45,4,0),VLOOKUP($B34,Overview!D$40:G$45,4,0))," ")</f>
        <v>9</v>
      </c>
      <c r="D34" s="25">
        <f>IFERROR(IF(ISNA(VLOOKUP($B34,Overview!K$40:K$45,1,0)),VLOOKUP($B34,Overview!M$40:P$45,4,0),VLOOKUP($B34,Overview!K$40:N$45,4,0))," ")</f>
        <v>3</v>
      </c>
      <c r="E34" s="25">
        <f>IFERROR(IF(ISNA(VLOOKUP($B34,Overview!R$40:R$45,1,0)),VLOOKUP($B34,Overview!T$40:W$45,4,0),VLOOKUP($B34,Overview!R$40:U$45,4,0))," ")</f>
        <v>10</v>
      </c>
      <c r="F34" s="25">
        <f>IFERROR(IF(ISNA(VLOOKUP($B34,Overview!Y$40:Y$45,1,0)),VLOOKUP($B34,Overview!AA$40:AD$45,4,0),VLOOKUP($B34,Overview!Y$40:AB$45,4,0))," ")</f>
        <v>2</v>
      </c>
      <c r="G34" s="25">
        <f>IFERROR(IF(ISNA(VLOOKUP($B34,Overview!AF$40:AF$45,1,0)),VLOOKUP($B34,Overview!AH$40:AK$45,4,0),VLOOKUP($B34,Overview!AF$40:AI$45,4,0))," ")</f>
        <v>9</v>
      </c>
      <c r="H34" s="25">
        <f>IFERROR(IF(ISNA(VLOOKUP($B34,Overview!AM$40:AM$45,1,0)),VLOOKUP($B34,Overview!AO$40:AR$45,4,0),VLOOKUP($B34,Overview!AM$40:AP$45,4,0))," ")</f>
        <v>3</v>
      </c>
      <c r="I34" s="25">
        <f>IFERROR(IF(ISNA(VLOOKUP($B34,Overview!AT$40:AT$45,1,0)),VLOOKUP($B34,Overview!AV$40:AY$45,4,0),VLOOKUP($B34,Overview!AT$40:AW$45,4,0))," ")</f>
        <v>8</v>
      </c>
      <c r="J34" s="212" t="str">
        <f>IFERROR(IF(ISNA(VLOOKUP($B34,Overview!BA$40:BA$45,1,0)),VLOOKUP($B34,Overview!BC$40:BF$45,4,0),VLOOKUP($B34,Overview!BA$40:BD$45,4,0))," ")</f>
        <v xml:space="preserve"> </v>
      </c>
      <c r="K34" s="25">
        <f>IFERROR(IF(ISNA(VLOOKUP($B34,Overview!BH$40:BH$45,1,0)),VLOOKUP($B34,Overview!BJ$40:BM$45,4,0),VLOOKUP($B34,Overview!BH$40:BK$45,4,0))," ")</f>
        <v>7</v>
      </c>
      <c r="L34" s="25">
        <f>IFERROR(IF(ISNA(VLOOKUP($B34,Overview!BO$40:BO$45,1,0)),VLOOKUP($B34,Overview!BQ$40:BT$45,4,0),VLOOKUP($B34,Overview!BO$40:BR$45,4,0))," ")</f>
        <v>4</v>
      </c>
      <c r="M34" s="25">
        <f>IFERROR(IF(ISNA(VLOOKUP($B34,Overview!BV$40:BV$45,1,0)),VLOOKUP($B34,Overview!BX$40:CA$45,4,0),VLOOKUP($B34,Overview!BV$40:BY$45,4,0))," ")</f>
        <v>8</v>
      </c>
      <c r="N34" s="212" t="str">
        <f>IFERROR(IF(ISNA(VLOOKUP($B34,Overview!CC$40:CC$45,1,0)),VLOOKUP($B34,Overview!CE$40:CH$45,4,0),VLOOKUP($B34,Overview!CC$40:CF$45,4,0))," ")</f>
        <v xml:space="preserve"> </v>
      </c>
      <c r="O34" s="25">
        <f>IFERROR(IF(ISNA(VLOOKUP($B34,Overview!CJ$40:CJ$45,1,0)),VLOOKUP($B34,Overview!CL$40:CO$45,4,0),VLOOKUP($B34,Overview!CJ$40:CM$45,4,0))," ")</f>
        <v>8</v>
      </c>
      <c r="P34" s="25">
        <f>IFERROR(IF(ISNA(VLOOKUP($B34,Overview!CQ$40:CQ$45,1,0)),VLOOKUP($B34,Overview!CS$40:CV$45,4,0),VLOOKUP($B34,Overview!CQ$40:CT$45,4,0))," ")</f>
        <v>7</v>
      </c>
      <c r="Q34" s="25">
        <f>IFERROR(IF(ISNA(VLOOKUP($B34,Overview!CX$40:CX$45,1,0)),VLOOKUP($B34,Overview!CZ$40:DC$45,4,0),VLOOKUP($B34,Overview!CX$40:DA$45,4,0))," ")</f>
        <v>3</v>
      </c>
      <c r="R34" s="25">
        <f>IFERROR(IF(ISNA(VLOOKUP($B34,Overview!DE$40:DE$45,1,0)),VLOOKUP($B34,Overview!DG$40:DJ$45,4,0),VLOOKUP($B34,Overview!DE$40:DH$45,4,0))," ")</f>
        <v>9</v>
      </c>
      <c r="S34" s="25">
        <f>IFERROR(IF(ISNA(VLOOKUP($B34,Overview!DL$40:DL$45,1,0)),VLOOKUP($B34,Overview!DN$40:DQ$45,4,0),VLOOKUP($B34,Overview!DL$40:DO$45,4,0))," ")</f>
        <v>4</v>
      </c>
      <c r="T34" s="25">
        <f>IFERROR(IF(ISNA(VLOOKUP($B34,Overview!DS$40:DS$45,1,0)),VLOOKUP($B34,Overview!DU$40:DX$45,4,0),VLOOKUP($B34,Overview!DS$40:DV$45,4,0))," ")</f>
        <v>6</v>
      </c>
      <c r="U34" s="25">
        <f>IFERROR(IF(ISNA(VLOOKUP($B34,Overview!DZ$40:DZ$45,1,0)),VLOOKUP($B34,Overview!EB$40:EE$45,4,0),VLOOKUP($B34,Overview!DZ$40:EC$45,4,0))," ")</f>
        <v>4</v>
      </c>
      <c r="V34" s="25">
        <f>IFERROR(IF(ISNA(VLOOKUP($B34,Overview!EG$40:EG$45,1,0)),VLOOKUP($B34,Overview!EI$40:EL$45,4,0),VLOOKUP($B34,Overview!EG$40:EJ$45,4,0))," ")</f>
        <v>7</v>
      </c>
      <c r="W34" s="25" t="str">
        <f>IFERROR(IF(ISNA(VLOOKUP($B34,Overview!EN$40:EN$45,1,0)),VLOOKUP($B34,Overview!EP$40:ES$45,4,0),VLOOKUP($B34,Overview!EN$40:EQ$45,4,0))," ")</f>
        <v xml:space="preserve"> </v>
      </c>
      <c r="X34" s="25">
        <f>IFERROR(IF(ISNA(VLOOKUP($B34,Overview!EU$40:EU$45,1,0)),VLOOKUP($B34,Overview!EW$40:EZ$45,4,0),VLOOKUP($B34,Overview!EU$40:EX$45,4,0))," ")</f>
        <v>4</v>
      </c>
      <c r="Y34" s="25">
        <f>IFERROR(IF(ISNA(VLOOKUP($B34,Overview!FB$40:FB$45,1,0)),VLOOKUP($B34,Overview!FD$40:FG$45,4,0),VLOOKUP($B34,Overview!FB$40:FE$45,4,0))," ")</f>
        <v>3</v>
      </c>
      <c r="Z34" s="25">
        <f>IFERROR(IF(ISNA(VLOOKUP($B34,Overview!FI$40:FI$45,1,0)),VLOOKUP($B34,Overview!FK$40:FN$45,4,0),VLOOKUP($B34,Overview!FI$40:FL$45,4,0))," ")</f>
        <v>7</v>
      </c>
      <c r="AA34" s="25" t="str">
        <f>IFERROR(IF(ISNA(VLOOKUP($B34,Overview!FP$40:FP$45,1,0)),VLOOKUP($B34,Overview!FR$40:FU$45,4,0),VLOOKUP($B34,Overview!FP$40:FS$45,4,0))," ")</f>
        <v xml:space="preserve"> </v>
      </c>
      <c r="AB34" s="25">
        <f>IFERROR(IF(ISNA(VLOOKUP($B34,Overview!FW$40:FW$45,1,0)),VLOOKUP($B34,Overview!FY$40:GB$45,4,0),VLOOKUP($B34,Overview!FW$40:FZ$45,4,0))," ")</f>
        <v>7</v>
      </c>
      <c r="AC34" s="223" t="s">
        <v>155</v>
      </c>
    </row>
    <row r="35" spans="1:29" x14ac:dyDescent="0.25">
      <c r="A35" s="278"/>
      <c r="B35" s="24" t="s">
        <v>29</v>
      </c>
      <c r="C35" s="25">
        <f>IFERROR(IF(ISNA(VLOOKUP($B35,Overview!D$40:D$45,1,0)),VLOOKUP($B35,Overview!F$40:J$45,4,0),VLOOKUP($B35,Overview!D$40:G$45,4,0))," ")</f>
        <v>4</v>
      </c>
      <c r="D35" s="25">
        <f>IFERROR(IF(ISNA(VLOOKUP($B35,Overview!K$40:K$45,1,0)),VLOOKUP($B35,Overview!M$40:P$45,4,0),VLOOKUP($B35,Overview!K$40:N$45,4,0))," ")</f>
        <v>6</v>
      </c>
      <c r="E35" s="25">
        <f>IFERROR(IF(ISNA(VLOOKUP($B35,Overview!R$40:R$45,1,0)),VLOOKUP($B35,Overview!T$40:W$45,4,0),VLOOKUP($B35,Overview!R$40:U$45,4,0))," ")</f>
        <v>9</v>
      </c>
      <c r="F35" s="25">
        <f>IFERROR(IF(ISNA(VLOOKUP($B35,Overview!Y$40:Y$45,1,0)),VLOOKUP($B35,Overview!AA$40:AD$45,4,0),VLOOKUP($B35,Overview!Y$40:AB$45,4,0))," ")</f>
        <v>10</v>
      </c>
      <c r="G35" s="25">
        <f>IFERROR(IF(ISNA(VLOOKUP($B35,Overview!AF$40:AF$45,1,0)),VLOOKUP($B35,Overview!AH$40:AK$45,4,0),VLOOKUP($B35,Overview!AF$40:AI$45,4,0))," ")</f>
        <v>6</v>
      </c>
      <c r="H35" s="25">
        <f>IFERROR(IF(ISNA(VLOOKUP($B35,Overview!AM$40:AM$45,1,0)),VLOOKUP($B35,Overview!AO$40:AR$45,4,0),VLOOKUP($B35,Overview!AM$40:AP$45,4,0))," ")</f>
        <v>8</v>
      </c>
      <c r="I35" s="25">
        <f>IFERROR(IF(ISNA(VLOOKUP($B35,Overview!AT$40:AT$45,1,0)),VLOOKUP($B35,Overview!AV$40:AY$45,4,0),VLOOKUP($B35,Overview!AT$40:AW$45,4,0))," ")</f>
        <v>10</v>
      </c>
      <c r="J35" s="212" t="str">
        <f>IFERROR(IF(ISNA(VLOOKUP($B35,Overview!BA$40:BA$45,1,0)),VLOOKUP($B35,Overview!BC$40:BF$45,4,0),VLOOKUP($B35,Overview!BA$40:BD$45,4,0))," ")</f>
        <v xml:space="preserve"> </v>
      </c>
      <c r="K35" s="25">
        <f>IFERROR(IF(ISNA(VLOOKUP($B35,Overview!BH$40:BH$45,1,0)),VLOOKUP($B35,Overview!BJ$40:BM$45,4,0),VLOOKUP($B35,Overview!BH$40:BK$45,4,0))," ")</f>
        <v>7</v>
      </c>
      <c r="L35" s="25">
        <f>IFERROR(IF(ISNA(VLOOKUP($B35,Overview!BO$40:BO$45,1,0)),VLOOKUP($B35,Overview!BQ$40:BT$45,4,0),VLOOKUP($B35,Overview!BO$40:BR$45,4,0))," ")</f>
        <v>7</v>
      </c>
      <c r="M35" s="25">
        <f>IFERROR(IF(ISNA(VLOOKUP($B35,Overview!BV$40:BV$45,1,0)),VLOOKUP($B35,Overview!BX$40:CA$45,4,0),VLOOKUP($B35,Overview!BV$40:BY$45,4,0))," ")</f>
        <v>7</v>
      </c>
      <c r="N35" s="25">
        <f>IFERROR(IF(ISNA(VLOOKUP($B35,Overview!CC$40:CC$45,1,0)),VLOOKUP($B35,Overview!CE$40:CH$45,4,0),VLOOKUP($B35,Overview!CC$40:CF$45,4,0))," ")</f>
        <v>9</v>
      </c>
      <c r="O35" s="25" t="str">
        <f>IFERROR(IF(ISNA(VLOOKUP($B35,Overview!CJ$40:CJ$45,1,0)),VLOOKUP($B35,Overview!CL$40:CO$45,4,0),VLOOKUP($B35,Overview!CJ$40:CM$45,4,0))," ")</f>
        <v xml:space="preserve"> </v>
      </c>
      <c r="P35" s="25">
        <f>IFERROR(IF(ISNA(VLOOKUP($B35,Overview!CQ$40:CQ$45,1,0)),VLOOKUP($B35,Overview!CS$40:CV$45,4,0),VLOOKUP($B35,Overview!CQ$40:CT$45,4,0))," ")</f>
        <v>5</v>
      </c>
      <c r="Q35" s="25">
        <f>IFERROR(IF(ISNA(VLOOKUP($B35,Overview!CX$40:CX$45,1,0)),VLOOKUP($B35,Overview!CZ$40:DC$45,4,0),VLOOKUP($B35,Overview!CX$40:DA$45,4,0))," ")</f>
        <v>9</v>
      </c>
      <c r="R35" s="25">
        <f>IFERROR(IF(ISNA(VLOOKUP($B35,Overview!DE$40:DE$45,1,0)),VLOOKUP($B35,Overview!DG$40:DJ$45,4,0),VLOOKUP($B35,Overview!DE$40:DH$45,4,0))," ")</f>
        <v>8</v>
      </c>
      <c r="S35" s="25">
        <f>IFERROR(IF(ISNA(VLOOKUP($B35,Overview!DL$40:DL$45,1,0)),VLOOKUP($B35,Overview!DN$40:DQ$45,4,0),VLOOKUP($B35,Overview!DL$40:DO$45,4,0))," ")</f>
        <v>8</v>
      </c>
      <c r="T35" s="25">
        <f>IFERROR(IF(ISNA(VLOOKUP($B35,Overview!DS$40:DS$45,1,0)),VLOOKUP($B35,Overview!DU$40:DX$45,4,0),VLOOKUP($B35,Overview!DS$40:DV$45,4,0))," ")</f>
        <v>8</v>
      </c>
      <c r="U35" s="25">
        <f>IFERROR(IF(ISNA(VLOOKUP($B35,Overview!DZ$40:DZ$45,1,0)),VLOOKUP($B35,Overview!EB$40:EE$45,4,0),VLOOKUP($B35,Overview!DZ$40:EC$45,4,0))," ")</f>
        <v>8</v>
      </c>
      <c r="V35" s="25">
        <f>IFERROR(IF(ISNA(VLOOKUP($B35,Overview!EG$40:EG$45,1,0)),VLOOKUP($B35,Overview!EI$40:EL$45,4,0),VLOOKUP($B35,Overview!EG$40:EJ$45,4,0))," ")</f>
        <v>7</v>
      </c>
      <c r="W35" s="25" t="str">
        <f>IFERROR(IF(ISNA(VLOOKUP($B35,Overview!EN$40:EN$45,1,0)),VLOOKUP($B35,Overview!EP$40:ES$45,4,0),VLOOKUP($B35,Overview!EN$40:EQ$45,4,0))," ")</f>
        <v xml:space="preserve"> </v>
      </c>
      <c r="X35" s="25">
        <f>IFERROR(IF(ISNA(VLOOKUP($B35,Overview!EU$40:EU$45,1,0)),VLOOKUP($B35,Overview!EW$40:EZ$45,4,0),VLOOKUP($B35,Overview!EU$40:EX$45,4,0))," ")</f>
        <v>8</v>
      </c>
      <c r="Y35" s="25">
        <f>IFERROR(IF(ISNA(VLOOKUP($B35,Overview!FB$40:FB$45,1,0)),VLOOKUP($B35,Overview!FD$40:FG$45,4,0),VLOOKUP($B35,Overview!FB$40:FE$45,4,0))," ")</f>
        <v>6</v>
      </c>
      <c r="Z35" s="25">
        <f>IFERROR(IF(ISNA(VLOOKUP($B35,Overview!FI$40:FI$45,1,0)),VLOOKUP($B35,Overview!FK$40:FN$45,4,0),VLOOKUP($B35,Overview!FI$40:FL$45,4,0))," ")</f>
        <v>7</v>
      </c>
      <c r="AA35" s="25">
        <f>IFERROR(IF(ISNA(VLOOKUP($B35,Overview!FP$40:FP$45,1,0)),VLOOKUP($B35,Overview!FR$40:FU$45,4,0),VLOOKUP($B35,Overview!FP$40:FS$45,4,0))," ")</f>
        <v>10</v>
      </c>
      <c r="AB35" s="25" t="str">
        <f>IFERROR(IF(ISNA(VLOOKUP($B35,Overview!FW$40:FW$45,1,0)),VLOOKUP($B35,Overview!FY$40:GB$45,4,0),VLOOKUP($B35,Overview!FW$40:FZ$45,4,0))," ")</f>
        <v xml:space="preserve"> </v>
      </c>
      <c r="AC35" s="223" t="s">
        <v>155</v>
      </c>
    </row>
    <row r="36" spans="1:29" x14ac:dyDescent="0.25">
      <c r="A36" s="278"/>
      <c r="B36" s="24" t="s">
        <v>28</v>
      </c>
      <c r="C36" s="25">
        <f>IFERROR(IF(ISNA(VLOOKUP($B36,Overview!D$40:D$45,1,0)),VLOOKUP($B36,Overview!F$40:J$45,4,0),VLOOKUP($B36,Overview!D$40:G$45,4,0))," ")</f>
        <v>5</v>
      </c>
      <c r="D36" s="25">
        <f>IFERROR(IF(ISNA(VLOOKUP($B36,Overview!K$40:K$45,1,0)),VLOOKUP($B36,Overview!M$40:P$45,4,0),VLOOKUP($B36,Overview!K$40:N$45,4,0))," ")</f>
        <v>6</v>
      </c>
      <c r="E36" s="25">
        <f>IFERROR(IF(ISNA(VLOOKUP($B36,Overview!R$40:R$45,1,0)),VLOOKUP($B36,Overview!T$40:W$45,4,0),VLOOKUP($B36,Overview!R$40:U$45,4,0))," ")</f>
        <v>5</v>
      </c>
      <c r="F36" s="25">
        <f>IFERROR(IF(ISNA(VLOOKUP($B36,Overview!Y$40:Y$45,1,0)),VLOOKUP($B36,Overview!AA$40:AD$45,4,0),VLOOKUP($B36,Overview!Y$40:AB$45,4,0))," ")</f>
        <v>6</v>
      </c>
      <c r="G36" s="25">
        <f>IFERROR(IF(ISNA(VLOOKUP($B36,Overview!AF$40:AF$45,1,0)),VLOOKUP($B36,Overview!AH$40:AK$45,4,0),VLOOKUP($B36,Overview!AF$40:AI$45,4,0))," ")</f>
        <v>6</v>
      </c>
      <c r="H36" s="25">
        <f>IFERROR(IF(ISNA(VLOOKUP($B36,Overview!AM$40:AM$45,1,0)),VLOOKUP($B36,Overview!AO$40:AR$45,4,0),VLOOKUP($B36,Overview!AM$40:AP$45,4,0))," ")</f>
        <v>5</v>
      </c>
      <c r="I36" s="25">
        <f>IFERROR(IF(ISNA(VLOOKUP($B36,Overview!AT$40:AT$45,1,0)),VLOOKUP($B36,Overview!AV$40:AY$45,4,0),VLOOKUP($B36,Overview!AT$40:AW$45,4,0))," ")</f>
        <v>6</v>
      </c>
      <c r="J36" s="212" t="str">
        <f>IFERROR(IF(ISNA(VLOOKUP($B36,Overview!BA$40:BA$45,1,0)),VLOOKUP($B36,Overview!BC$40:BF$45,4,0),VLOOKUP($B36,Overview!BA$40:BD$45,4,0))," ")</f>
        <v xml:space="preserve"> </v>
      </c>
      <c r="K36" s="25">
        <f>IFERROR(IF(ISNA(VLOOKUP($B36,Overview!BH$40:BH$45,1,0)),VLOOKUP($B36,Overview!BJ$40:BM$45,4,0),VLOOKUP($B36,Overview!BH$40:BK$45,4,0))," ")</f>
        <v>5</v>
      </c>
      <c r="L36" s="25">
        <f>IFERROR(IF(ISNA(VLOOKUP($B36,Overview!BO$40:BO$45,1,0)),VLOOKUP($B36,Overview!BQ$40:BT$45,4,0),VLOOKUP($B36,Overview!BO$40:BR$45,4,0))," ")</f>
        <v>8</v>
      </c>
      <c r="M36" s="212" t="str">
        <f>IFERROR(IF(ISNA(VLOOKUP($B36,Overview!BV$40:BV$45,1,0)),VLOOKUP($B36,Overview!BX$40:CA$45,4,0),VLOOKUP($B36,Overview!BV$40:BY$45,4,0))," ")</f>
        <v xml:space="preserve"> </v>
      </c>
      <c r="N36" s="25">
        <f>IFERROR(IF(ISNA(VLOOKUP($B36,Overview!CC$40:CC$45,1,0)),VLOOKUP($B36,Overview!CE$40:CH$45,4,0),VLOOKUP($B36,Overview!CC$40:CF$45,4,0))," ")</f>
        <v>6</v>
      </c>
      <c r="O36" s="25">
        <f>IFERROR(IF(ISNA(VLOOKUP($B36,Overview!CJ$40:CJ$45,1,0)),VLOOKUP($B36,Overview!CL$40:CO$45,4,0),VLOOKUP($B36,Overview!CJ$40:CM$45,4,0))," ")</f>
        <v>4</v>
      </c>
      <c r="P36" s="25">
        <f>IFERROR(IF(ISNA(VLOOKUP($B36,Overview!CQ$40:CQ$45,1,0)),VLOOKUP($B36,Overview!CS$40:CV$45,4,0),VLOOKUP($B36,Overview!CQ$40:CT$45,4,0))," ")</f>
        <v>4</v>
      </c>
      <c r="Q36" s="25">
        <f>IFERROR(IF(ISNA(VLOOKUP($B36,Overview!CX$40:CX$45,1,0)),VLOOKUP($B36,Overview!CZ$40:DC$45,4,0),VLOOKUP($B36,Overview!CX$40:DA$45,4,0))," ")</f>
        <v>5</v>
      </c>
      <c r="R36" s="25">
        <f>IFERROR(IF(ISNA(VLOOKUP($B36,Overview!DE$40:DE$45,1,0)),VLOOKUP($B36,Overview!DG$40:DJ$45,4,0),VLOOKUP($B36,Overview!DE$40:DH$45,4,0))," ")</f>
        <v>6</v>
      </c>
      <c r="S36" s="25">
        <f>IFERROR(IF(ISNA(VLOOKUP($B36,Overview!DL$40:DL$45,1,0)),VLOOKUP($B36,Overview!DN$40:DQ$45,4,0),VLOOKUP($B36,Overview!DL$40:DO$45,4,0))," ")</f>
        <v>6</v>
      </c>
      <c r="T36" s="25">
        <f>IFERROR(IF(ISNA(VLOOKUP($B36,Overview!DS$40:DS$45,1,0)),VLOOKUP($B36,Overview!DU$40:DX$45,4,0),VLOOKUP($B36,Overview!DS$40:DV$45,4,0))," ")</f>
        <v>4</v>
      </c>
      <c r="U36" s="25">
        <f>IFERROR(IF(ISNA(VLOOKUP($B36,Overview!DZ$40:DZ$45,1,0)),VLOOKUP($B36,Overview!EB$40:EE$45,4,0),VLOOKUP($B36,Overview!DZ$40:EC$45,4,0))," ")</f>
        <v>5</v>
      </c>
      <c r="V36" s="25">
        <f>IFERROR(IF(ISNA(VLOOKUP($B36,Overview!EG$40:EG$45,1,0)),VLOOKUP($B36,Overview!EI$40:EL$45,4,0),VLOOKUP($B36,Overview!EG$40:EJ$45,4,0))," ")</f>
        <v>5</v>
      </c>
      <c r="W36" s="25" t="str">
        <f>IFERROR(IF(ISNA(VLOOKUP($B36,Overview!EN$40:EN$45,1,0)),VLOOKUP($B36,Overview!EP$40:ES$45,4,0),VLOOKUP($B36,Overview!EN$40:EQ$45,4,0))," ")</f>
        <v xml:space="preserve"> </v>
      </c>
      <c r="X36" s="25">
        <f>IFERROR(IF(ISNA(VLOOKUP($B36,Overview!EU$40:EU$45,1,0)),VLOOKUP($B36,Overview!EW$40:EZ$45,4,0),VLOOKUP($B36,Overview!EU$40:EX$45,4,0))," ")</f>
        <v>5</v>
      </c>
      <c r="Y36" s="25">
        <f>IFERROR(IF(ISNA(VLOOKUP($B36,Overview!FB$40:FB$45,1,0)),VLOOKUP($B36,Overview!FD$40:FG$45,4,0),VLOOKUP($B36,Overview!FB$40:FE$45,4,0))," ")</f>
        <v>4</v>
      </c>
      <c r="Z36" s="25" t="str">
        <f>IFERROR(IF(ISNA(VLOOKUP($B36,Overview!FI$40:FI$45,1,0)),VLOOKUP($B36,Overview!FK$40:FN$45,4,0),VLOOKUP($B36,Overview!FI$40:FL$45,4,0))," ")</f>
        <v xml:space="preserve"> </v>
      </c>
      <c r="AA36" s="25">
        <f>IFERROR(IF(ISNA(VLOOKUP($B36,Overview!FP$40:FP$45,1,0)),VLOOKUP($B36,Overview!FR$40:FU$45,4,0),VLOOKUP($B36,Overview!FP$40:FS$45,4,0))," ")</f>
        <v>4</v>
      </c>
      <c r="AB36" s="25">
        <f>IFERROR(IF(ISNA(VLOOKUP($B36,Overview!FW$40:FW$45,1,0)),VLOOKUP($B36,Overview!FY$40:GB$45,4,0),VLOOKUP($B36,Overview!FW$40:FZ$45,4,0))," ")</f>
        <v>5</v>
      </c>
      <c r="AC36" s="223" t="s">
        <v>155</v>
      </c>
    </row>
    <row r="37" spans="1:29" x14ac:dyDescent="0.25">
      <c r="A37" s="278"/>
      <c r="B37" s="24" t="s">
        <v>89</v>
      </c>
      <c r="C37" s="25">
        <f>IFERROR(IF(ISNA(VLOOKUP($B37,Overview!D$40:D$45,1,0)),VLOOKUP($B37,Overview!F$40:J$45,4,0),VLOOKUP($B37,Overview!D$40:G$45,4,0))," ")</f>
        <v>6</v>
      </c>
      <c r="D37" s="25">
        <f>IFERROR(IF(ISNA(VLOOKUP($B37,Overview!K$40:K$45,1,0)),VLOOKUP($B37,Overview!M$40:P$45,4,0),VLOOKUP($B37,Overview!K$40:N$45,4,0))," ")</f>
        <v>4</v>
      </c>
      <c r="E37" s="25">
        <f>IFERROR(IF(ISNA(VLOOKUP($B37,Overview!R$40:R$45,1,0)),VLOOKUP($B37,Overview!T$40:W$45,4,0),VLOOKUP($B37,Overview!R$40:U$45,4,0))," ")</f>
        <v>4</v>
      </c>
      <c r="F37" s="25">
        <f>IFERROR(IF(ISNA(VLOOKUP($B37,Overview!Y$40:Y$45,1,0)),VLOOKUP($B37,Overview!AA$40:AD$45,4,0),VLOOKUP($B37,Overview!Y$40:AB$45,4,0))," ")</f>
        <v>6</v>
      </c>
      <c r="G37" s="25">
        <f>IFERROR(IF(ISNA(VLOOKUP($B37,Overview!AF$40:AF$45,1,0)),VLOOKUP($B37,Overview!AH$40:AK$45,4,0),VLOOKUP($B37,Overview!AF$40:AI$45,4,0))," ")</f>
        <v>8</v>
      </c>
      <c r="H37" s="25">
        <f>IFERROR(IF(ISNA(VLOOKUP($B37,Overview!AM$40:AM$45,1,0)),VLOOKUP($B37,Overview!AO$40:AR$45,4,0),VLOOKUP($B37,Overview!AM$40:AP$45,4,0))," ")</f>
        <v>4</v>
      </c>
      <c r="I37" s="25">
        <f>IFERROR(IF(ISNA(VLOOKUP($B37,Overview!AT$40:AT$45,1,0)),VLOOKUP($B37,Overview!AV$40:AY$45,4,0),VLOOKUP($B37,Overview!AT$40:AW$45,4,0))," ")</f>
        <v>6</v>
      </c>
      <c r="J37" s="212" t="str">
        <f>IFERROR(IF(ISNA(VLOOKUP($B37,Overview!BA$40:BA$45,1,0)),VLOOKUP($B37,Overview!BC$40:BF$45,4,0),VLOOKUP($B37,Overview!BA$40:BD$45,4,0))," ")</f>
        <v xml:space="preserve"> </v>
      </c>
      <c r="K37" s="25">
        <f>IFERROR(IF(ISNA(VLOOKUP($B37,Overview!BH$40:BH$45,1,0)),VLOOKUP($B37,Overview!BJ$40:BM$45,4,0),VLOOKUP($B37,Overview!BH$40:BK$45,4,0))," ")</f>
        <v>3</v>
      </c>
      <c r="L37" s="25">
        <f>IFERROR(IF(ISNA(VLOOKUP($B37,Overview!BO$40:BO$45,1,0)),VLOOKUP($B37,Overview!BQ$40:BT$45,4,0),VLOOKUP($B37,Overview!BO$40:BR$45,4,0))," ")</f>
        <v>7</v>
      </c>
      <c r="M37" s="25">
        <f>IFERROR(IF(ISNA(VLOOKUP($B37,Overview!BV$40:BV$45,1,0)),VLOOKUP($B37,Overview!BX$40:CA$45,4,0),VLOOKUP($B37,Overview!BV$40:BY$45,4,0))," ")</f>
        <v>4</v>
      </c>
      <c r="N37" s="25">
        <f>IFERROR(IF(ISNA(VLOOKUP($B37,Overview!CC$40:CC$45,1,0)),VLOOKUP($B37,Overview!CE$40:CH$45,4,0),VLOOKUP($B37,Overview!CC$40:CF$45,4,0))," ")</f>
        <v>6</v>
      </c>
      <c r="O37" s="25" t="str">
        <f>IFERROR(IF(ISNA(VLOOKUP($B37,Overview!CJ$40:CJ$45,1,0)),VLOOKUP($B37,Overview!CL$40:CO$45,4,0),VLOOKUP($B37,Overview!CJ$40:CM$45,4,0))," ")</f>
        <v xml:space="preserve"> </v>
      </c>
      <c r="P37" s="25">
        <f>IFERROR(IF(ISNA(VLOOKUP($B37,Overview!CQ$40:CQ$45,1,0)),VLOOKUP($B37,Overview!CS$40:CV$45,4,0),VLOOKUP($B37,Overview!CQ$40:CT$45,4,0))," ")</f>
        <v>4</v>
      </c>
      <c r="Q37" s="25">
        <f>IFERROR(IF(ISNA(VLOOKUP($B37,Overview!CX$40:CX$45,1,0)),VLOOKUP($B37,Overview!CZ$40:DC$45,4,0),VLOOKUP($B37,Overview!CX$40:DA$45,4,0))," ")</f>
        <v>6</v>
      </c>
      <c r="R37" s="25">
        <f>IFERROR(IF(ISNA(VLOOKUP($B37,Overview!DE$40:DE$45,1,0)),VLOOKUP($B37,Overview!DG$40:DJ$45,4,0),VLOOKUP($B37,Overview!DE$40:DH$45,4,0))," ")</f>
        <v>5</v>
      </c>
      <c r="S37" s="25">
        <f>IFERROR(IF(ISNA(VLOOKUP($B37,Overview!DL$40:DL$45,1,0)),VLOOKUP($B37,Overview!DN$40:DQ$45,4,0),VLOOKUP($B37,Overview!DL$40:DO$45,4,0))," ")</f>
        <v>7</v>
      </c>
      <c r="T37" s="25">
        <f>IFERROR(IF(ISNA(VLOOKUP($B37,Overview!DS$40:DS$45,1,0)),VLOOKUP($B37,Overview!DU$40:DX$45,4,0),VLOOKUP($B37,Overview!DS$40:DV$45,4,0))," ")</f>
        <v>7</v>
      </c>
      <c r="U37" s="25">
        <f>IFERROR(IF(ISNA(VLOOKUP($B37,Overview!DZ$40:DZ$45,1,0)),VLOOKUP($B37,Overview!EB$40:EE$45,4,0),VLOOKUP($B37,Overview!DZ$40:EC$45,4,0))," ")</f>
        <v>4</v>
      </c>
      <c r="V37" s="25">
        <f>IFERROR(IF(ISNA(VLOOKUP($B37,Overview!EG$40:EG$45,1,0)),VLOOKUP($B37,Overview!EI$40:EL$45,4,0),VLOOKUP($B37,Overview!EG$40:EJ$45,4,0))," ")</f>
        <v>8</v>
      </c>
      <c r="W37" s="25" t="str">
        <f>IFERROR(IF(ISNA(VLOOKUP($B37,Overview!EN$40:EN$45,1,0)),VLOOKUP($B37,Overview!EP$40:ES$45,4,0),VLOOKUP($B37,Overview!EN$40:EQ$45,4,0))," ")</f>
        <v xml:space="preserve"> </v>
      </c>
      <c r="X37" s="25">
        <f>IFERROR(IF(ISNA(VLOOKUP($B37,Overview!EU$40:EU$45,1,0)),VLOOKUP($B37,Overview!EW$40:EZ$45,4,0),VLOOKUP($B37,Overview!EU$40:EX$45,4,0))," ")</f>
        <v>3</v>
      </c>
      <c r="Y37" s="25">
        <f>IFERROR(IF(ISNA(VLOOKUP($B37,Overview!FB$40:FB$45,1,0)),VLOOKUP($B37,Overview!FD$40:FG$45,4,0),VLOOKUP($B37,Overview!FB$40:FE$45,4,0))," ")</f>
        <v>9</v>
      </c>
      <c r="Z37" s="25">
        <f>IFERROR(IF(ISNA(VLOOKUP($B37,Overview!FI$40:FI$45,1,0)),VLOOKUP($B37,Overview!FK$40:FN$45,4,0),VLOOKUP($B37,Overview!FI$40:FL$45,4,0))," ")</f>
        <v>5</v>
      </c>
      <c r="AA37" s="25">
        <f>IFERROR(IF(ISNA(VLOOKUP($B37,Overview!FP$40:FP$45,1,0)),VLOOKUP($B37,Overview!FR$40:FU$45,4,0),VLOOKUP($B37,Overview!FP$40:FS$45,4,0))," ")</f>
        <v>8</v>
      </c>
      <c r="AB37" s="25" t="str">
        <f>IFERROR(IF(ISNA(VLOOKUP($B37,Overview!FW$40:FW$45,1,0)),VLOOKUP($B37,Overview!FY$40:GB$45,4,0),VLOOKUP($B37,Overview!FW$40:FZ$45,4,0))," ")</f>
        <v xml:space="preserve"> </v>
      </c>
      <c r="AC37" s="223" t="s">
        <v>155</v>
      </c>
    </row>
    <row r="38" spans="1:29" x14ac:dyDescent="0.25">
      <c r="A38" s="278"/>
      <c r="B38" s="24" t="s">
        <v>21</v>
      </c>
      <c r="C38" s="25">
        <f>IFERROR(IF(ISNA(VLOOKUP($B38,Overview!D$40:D$45,1,0)),VLOOKUP($B38,Overview!F$40:J$45,4,0),VLOOKUP($B38,Overview!D$40:G$45,4,0))," ")</f>
        <v>6</v>
      </c>
      <c r="D38" s="25">
        <f>IFERROR(IF(ISNA(VLOOKUP($B38,Overview!K$40:K$45,1,0)),VLOOKUP($B38,Overview!M$40:P$45,4,0),VLOOKUP($B38,Overview!K$40:N$45,4,0))," ")</f>
        <v>6</v>
      </c>
      <c r="E38" s="25">
        <f>IFERROR(IF(ISNA(VLOOKUP($B38,Overview!R$40:R$45,1,0)),VLOOKUP($B38,Overview!T$40:W$45,4,0),VLOOKUP($B38,Overview!R$40:U$45,4,0))," ")</f>
        <v>6</v>
      </c>
      <c r="F38" s="25">
        <f>IFERROR(IF(ISNA(VLOOKUP($B38,Overview!Y$40:Y$45,1,0)),VLOOKUP($B38,Overview!AA$40:AD$45,4,0),VLOOKUP($B38,Overview!Y$40:AB$45,4,0))," ")</f>
        <v>6</v>
      </c>
      <c r="G38" s="25">
        <f>IFERROR(IF(ISNA(VLOOKUP($B38,Overview!AF$40:AF$45,1,0)),VLOOKUP($B38,Overview!AH$40:AK$45,4,0),VLOOKUP($B38,Overview!AF$40:AI$45,4,0))," ")</f>
        <v>4</v>
      </c>
      <c r="H38" s="25">
        <f>IFERROR(IF(ISNA(VLOOKUP($B38,Overview!AM$40:AM$45,1,0)),VLOOKUP($B38,Overview!AO$40:AR$45,4,0),VLOOKUP($B38,Overview!AM$40:AP$45,4,0))," ")</f>
        <v>6</v>
      </c>
      <c r="I38" s="25">
        <f>IFERROR(IF(ISNA(VLOOKUP($B38,Overview!AT$40:AT$45,1,0)),VLOOKUP($B38,Overview!AV$40:AY$45,4,0),VLOOKUP($B38,Overview!AT$40:AW$45,4,0))," ")</f>
        <v>6</v>
      </c>
      <c r="J38" s="212" t="str">
        <f>IFERROR(IF(ISNA(VLOOKUP($B38,Overview!BA$40:BA$45,1,0)),VLOOKUP($B38,Overview!BC$40:BF$45,4,0),VLOOKUP($B38,Overview!BA$40:BD$45,4,0))," ")</f>
        <v xml:space="preserve"> </v>
      </c>
      <c r="K38" s="25">
        <f>IFERROR(IF(ISNA(VLOOKUP($B38,Overview!BH$40:BH$45,1,0)),VLOOKUP($B38,Overview!BJ$40:BM$45,4,0),VLOOKUP($B38,Overview!BH$40:BK$45,4,0))," ")</f>
        <v>5</v>
      </c>
      <c r="L38" s="25">
        <f>IFERROR(IF(ISNA(VLOOKUP($B38,Overview!BO$40:BO$45,1,0)),VLOOKUP($B38,Overview!BQ$40:BT$45,4,0),VLOOKUP($B38,Overview!BO$40:BR$45,4,0))," ")</f>
        <v>4</v>
      </c>
      <c r="M38" s="25">
        <f>IFERROR(IF(ISNA(VLOOKUP($B38,Overview!BV$40:BV$45,1,0)),VLOOKUP($B38,Overview!BX$40:CA$45,4,0),VLOOKUP($B38,Overview!BV$40:BY$45,4,0))," ")</f>
        <v>7</v>
      </c>
      <c r="N38" s="212" t="str">
        <f>IFERROR(IF(ISNA(VLOOKUP($B38,Overview!CC$40:CC$45,1,0)),VLOOKUP($B38,Overview!CE$40:CH$45,4,0),VLOOKUP($B38,Overview!CC$40:CF$45,4,0))," ")</f>
        <v xml:space="preserve"> </v>
      </c>
      <c r="O38" s="25">
        <f>IFERROR(IF(ISNA(VLOOKUP($B38,Overview!CJ$40:CJ$45,1,0)),VLOOKUP($B38,Overview!CL$40:CO$45,4,0),VLOOKUP($B38,Overview!CJ$40:CM$45,4,0))," ")</f>
        <v>4</v>
      </c>
      <c r="P38" s="25">
        <f>IFERROR(IF(ISNA(VLOOKUP($B38,Overview!CQ$40:CQ$45,1,0)),VLOOKUP($B38,Overview!CS$40:CV$45,4,0),VLOOKUP($B38,Overview!CQ$40:CT$45,4,0))," ")</f>
        <v>6</v>
      </c>
      <c r="Q38" s="25">
        <f>IFERROR(IF(ISNA(VLOOKUP($B38,Overview!CX$40:CX$45,1,0)),VLOOKUP($B38,Overview!CZ$40:DC$45,4,0),VLOOKUP($B38,Overview!CX$40:DA$45,4,0))," ")</f>
        <v>3</v>
      </c>
      <c r="R38" s="25">
        <f>IFERROR(IF(ISNA(VLOOKUP($B38,Overview!DE$40:DE$45,1,0)),VLOOKUP($B38,Overview!DG$40:DJ$45,4,0),VLOOKUP($B38,Overview!DE$40:DH$45,4,0))," ")</f>
        <v>9</v>
      </c>
      <c r="S38" s="25">
        <f>IFERROR(IF(ISNA(VLOOKUP($B38,Overview!DL$40:DL$45,1,0)),VLOOKUP($B38,Overview!DN$40:DQ$45,4,0),VLOOKUP($B38,Overview!DL$40:DO$45,4,0))," ")</f>
        <v>9</v>
      </c>
      <c r="T38" s="25">
        <f>IFERROR(IF(ISNA(VLOOKUP($B38,Overview!DS$40:DS$45,1,0)),VLOOKUP($B38,Overview!DU$40:DX$45,4,0),VLOOKUP($B38,Overview!DS$40:DV$45,4,0))," ")</f>
        <v>6</v>
      </c>
      <c r="U38" s="25">
        <f>IFERROR(IF(ISNA(VLOOKUP($B38,Overview!DZ$40:DZ$45,1,0)),VLOOKUP($B38,Overview!EB$40:EE$45,4,0),VLOOKUP($B38,Overview!DZ$40:EC$45,4,0))," ")</f>
        <v>7</v>
      </c>
      <c r="V38" s="25">
        <f>IFERROR(IF(ISNA(VLOOKUP($B38,Overview!EG$40:EG$45,1,0)),VLOOKUP($B38,Overview!EI$40:EL$45,4,0),VLOOKUP($B38,Overview!EG$40:EJ$45,4,0))," ")</f>
        <v>4</v>
      </c>
      <c r="W38" s="25" t="str">
        <f>IFERROR(IF(ISNA(VLOOKUP($B38,Overview!EN$40:EN$45,1,0)),VLOOKUP($B38,Overview!EP$40:ES$45,4,0),VLOOKUP($B38,Overview!EN$40:EQ$45,4,0))," ")</f>
        <v xml:space="preserve"> </v>
      </c>
      <c r="X38" s="25">
        <f>IFERROR(IF(ISNA(VLOOKUP($B38,Overview!EU$40:EU$45,1,0)),VLOOKUP($B38,Overview!EW$40:EZ$45,4,0),VLOOKUP($B38,Overview!EU$40:EX$45,4,0))," ")</f>
        <v>8</v>
      </c>
      <c r="Y38" s="25">
        <f>IFERROR(IF(ISNA(VLOOKUP($B38,Overview!FB$40:FB$45,1,0)),VLOOKUP($B38,Overview!FD$40:FG$45,4,0),VLOOKUP($B38,Overview!FB$40:FE$45,4,0))," ")</f>
        <v>8</v>
      </c>
      <c r="Z38" s="25">
        <f>IFERROR(IF(ISNA(VLOOKUP($B38,Overview!FI$40:FI$45,1,0)),VLOOKUP($B38,Overview!FK$40:FN$45,4,0),VLOOKUP($B38,Overview!FI$40:FL$45,4,0))," ")</f>
        <v>4</v>
      </c>
      <c r="AA38" s="25" t="str">
        <f>IFERROR(IF(ISNA(VLOOKUP($B38,Overview!FP$40:FP$45,1,0)),VLOOKUP($B38,Overview!FR$40:FU$45,4,0),VLOOKUP($B38,Overview!FP$40:FS$45,4,0))," ")</f>
        <v xml:space="preserve"> </v>
      </c>
      <c r="AB38" s="25">
        <f>IFERROR(IF(ISNA(VLOOKUP($B38,Overview!FW$40:FW$45,1,0)),VLOOKUP($B38,Overview!FY$40:GB$45,4,0),VLOOKUP($B38,Overview!FW$40:FZ$45,4,0))," ")</f>
        <v>7</v>
      </c>
      <c r="AC38" s="223" t="s">
        <v>155</v>
      </c>
    </row>
    <row r="39" spans="1:29" x14ac:dyDescent="0.25">
      <c r="A39" s="278"/>
      <c r="B39" s="24" t="s">
        <v>45</v>
      </c>
      <c r="C39" s="25">
        <f>IFERROR(IF(ISNA(VLOOKUP($B39,Overview!D$40:D$45,1,0)),VLOOKUP($B39,Overview!F$40:J$45,4,0),VLOOKUP($B39,Overview!D$40:G$45,4,0))," ")</f>
        <v>7</v>
      </c>
      <c r="D39" s="25">
        <f>IFERROR(IF(ISNA(VLOOKUP($B39,Overview!K$40:K$45,1,0)),VLOOKUP($B39,Overview!M$40:P$45,4,0),VLOOKUP($B39,Overview!K$40:N$45,4,0))," ")</f>
        <v>3</v>
      </c>
      <c r="E39" s="25">
        <f>IFERROR(IF(ISNA(VLOOKUP($B39,Overview!R$40:R$45,1,0)),VLOOKUP($B39,Overview!T$40:W$45,4,0),VLOOKUP($B39,Overview!R$40:U$45,4,0))," ")</f>
        <v>6</v>
      </c>
      <c r="F39" s="25">
        <f>IFERROR(IF(ISNA(VLOOKUP($B39,Overview!Y$40:Y$45,1,0)),VLOOKUP($B39,Overview!AA$40:AD$45,4,0),VLOOKUP($B39,Overview!Y$40:AB$45,4,0))," ")</f>
        <v>6</v>
      </c>
      <c r="G39" s="25">
        <f>IFERROR(IF(ISNA(VLOOKUP($B39,Overview!AF$40:AF$45,1,0)),VLOOKUP($B39,Overview!AH$40:AK$45,4,0),VLOOKUP($B39,Overview!AF$40:AI$45,4,0))," ")</f>
        <v>3</v>
      </c>
      <c r="H39" s="25">
        <f>IFERROR(IF(ISNA(VLOOKUP($B39,Overview!AM$40:AM$45,1,0)),VLOOKUP($B39,Overview!AO$40:AR$45,4,0),VLOOKUP($B39,Overview!AM$40:AP$45,4,0))," ")</f>
        <v>6</v>
      </c>
      <c r="I39" s="25">
        <f>IFERROR(IF(ISNA(VLOOKUP($B39,Overview!AT$40:AT$45,1,0)),VLOOKUP($B39,Overview!AV$40:AY$45,4,0),VLOOKUP($B39,Overview!AT$40:AW$45,4,0))," ")</f>
        <v>2</v>
      </c>
      <c r="J39" s="212" t="str">
        <f>IFERROR(IF(ISNA(VLOOKUP($B39,Overview!BA$40:BA$45,1,0)),VLOOKUP($B39,Overview!BC$40:BF$45,4,0),VLOOKUP($B39,Overview!BA$40:BD$45,4,0))," ")</f>
        <v xml:space="preserve"> </v>
      </c>
      <c r="K39" s="25">
        <f>IFERROR(IF(ISNA(VLOOKUP($B39,Overview!BH$40:BH$45,1,0)),VLOOKUP($B39,Overview!BJ$40:BM$45,4,0),VLOOKUP($B39,Overview!BH$40:BK$45,4,0))," ")</f>
        <v>5</v>
      </c>
      <c r="L39" s="25">
        <f>IFERROR(IF(ISNA(VLOOKUP($B39,Overview!BO$40:BO$45,1,0)),VLOOKUP($B39,Overview!BQ$40:BT$45,4,0),VLOOKUP($B39,Overview!BO$40:BR$45,4,0))," ")</f>
        <v>8</v>
      </c>
      <c r="M39" s="25">
        <f>IFERROR(IF(ISNA(VLOOKUP($B39,Overview!BV$40:BV$45,1,0)),VLOOKUP($B39,Overview!BX$40:CA$45,4,0),VLOOKUP($B39,Overview!BV$40:BY$45,4,0))," ")</f>
        <v>3</v>
      </c>
      <c r="N39" s="25">
        <f>IFERROR(IF(ISNA(VLOOKUP($B39,Overview!CC$40:CC$45,1,0)),VLOOKUP($B39,Overview!CE$40:CH$45,4,0),VLOOKUP($B39,Overview!CC$40:CF$45,4,0))," ")</f>
        <v>8</v>
      </c>
      <c r="O39" s="25" t="str">
        <f>IFERROR(IF(ISNA(VLOOKUP($B39,Overview!CJ$40:CJ$45,1,0)),VLOOKUP($B39,Overview!CL$40:CO$45,4,0),VLOOKUP($B39,Overview!CJ$40:CM$45,4,0))," ")</f>
        <v xml:space="preserve"> </v>
      </c>
      <c r="P39" s="25">
        <f>IFERROR(IF(ISNA(VLOOKUP($B39,Overview!CQ$40:CQ$45,1,0)),VLOOKUP($B39,Overview!CS$40:CV$45,4,0),VLOOKUP($B39,Overview!CQ$40:CT$45,4,0))," ")</f>
        <v>8</v>
      </c>
      <c r="Q39" s="25">
        <f>IFERROR(IF(ISNA(VLOOKUP($B39,Overview!CX$40:CX$45,1,0)),VLOOKUP($B39,Overview!CZ$40:DC$45,4,0),VLOOKUP($B39,Overview!CX$40:DA$45,4,0))," ")</f>
        <v>4</v>
      </c>
      <c r="R39" s="25">
        <f>IFERROR(IF(ISNA(VLOOKUP($B39,Overview!DE$40:DE$45,1,0)),VLOOKUP($B39,Overview!DG$40:DJ$45,4,0),VLOOKUP($B39,Overview!DE$40:DH$45,4,0))," ")</f>
        <v>3</v>
      </c>
      <c r="S39" s="25">
        <f>IFERROR(IF(ISNA(VLOOKUP($B39,Overview!DL$40:DL$45,1,0)),VLOOKUP($B39,Overview!DN$40:DQ$45,4,0),VLOOKUP($B39,Overview!DL$40:DO$45,4,0))," ")</f>
        <v>5</v>
      </c>
      <c r="T39" s="25">
        <f>IFERROR(IF(ISNA(VLOOKUP($B39,Overview!DS$40:DS$45,1,0)),VLOOKUP($B39,Overview!DU$40:DX$45,4,0),VLOOKUP($B39,Overview!DS$40:DV$45,4,0))," ")</f>
        <v>6</v>
      </c>
      <c r="U39" s="25">
        <f>IFERROR(IF(ISNA(VLOOKUP($B39,Overview!DZ$40:DZ$45,1,0)),VLOOKUP($B39,Overview!EB$40:EE$45,4,0),VLOOKUP($B39,Overview!DZ$40:EC$45,4,0))," ")</f>
        <v>9</v>
      </c>
      <c r="V39" s="25">
        <f>IFERROR(IF(ISNA(VLOOKUP($B39,Overview!EG$40:EG$45,1,0)),VLOOKUP($B39,Overview!EI$40:EL$45,4,0),VLOOKUP($B39,Overview!EG$40:EJ$45,4,0))," ")</f>
        <v>5</v>
      </c>
      <c r="W39" s="25" t="str">
        <f>IFERROR(IF(ISNA(VLOOKUP($B39,Overview!EN$40:EN$45,1,0)),VLOOKUP($B39,Overview!EP$40:ES$45,4,0),VLOOKUP($B39,Overview!EN$40:EQ$45,4,0))," ")</f>
        <v xml:space="preserve"> </v>
      </c>
      <c r="X39" s="25">
        <f>IFERROR(IF(ISNA(VLOOKUP($B39,Overview!EU$40:EU$45,1,0)),VLOOKUP($B39,Overview!EW$40:EZ$45,4,0),VLOOKUP($B39,Overview!EU$40:EX$45,4,0))," ")</f>
        <v>3</v>
      </c>
      <c r="Y39" s="25">
        <f>IFERROR(IF(ISNA(VLOOKUP($B39,Overview!FB$40:FB$45,1,0)),VLOOKUP($B39,Overview!FD$40:FG$45,4,0),VLOOKUP($B39,Overview!FB$40:FE$45,4,0))," ")</f>
        <v>7</v>
      </c>
      <c r="Z39" s="25">
        <f>IFERROR(IF(ISNA(VLOOKUP($B39,Overview!FI$40:FI$45,1,0)),VLOOKUP($B39,Overview!FK$40:FN$45,4,0),VLOOKUP($B39,Overview!FI$40:FL$45,4,0))," ")</f>
        <v>4</v>
      </c>
      <c r="AA39" s="25">
        <f>IFERROR(IF(ISNA(VLOOKUP($B39,Overview!FP$40:FP$45,1,0)),VLOOKUP($B39,Overview!FR$40:FU$45,4,0),VLOOKUP($B39,Overview!FP$40:FS$45,4,0))," ")</f>
        <v>6</v>
      </c>
      <c r="AB39" s="25" t="str">
        <f>IFERROR(IF(ISNA(VLOOKUP($B39,Overview!FW$40:FW$45,1,0)),VLOOKUP($B39,Overview!FY$40:GB$45,4,0),VLOOKUP($B39,Overview!FW$40:FZ$45,4,0))," ")</f>
        <v xml:space="preserve"> </v>
      </c>
      <c r="AC39" s="223" t="s">
        <v>155</v>
      </c>
    </row>
    <row r="40" spans="1:29" x14ac:dyDescent="0.25">
      <c r="A40" s="278"/>
      <c r="B40" s="24" t="s">
        <v>36</v>
      </c>
      <c r="C40" s="25">
        <f>IFERROR(IF(ISNA(VLOOKUP($B40,Overview!D$40:D$45,1,0)),VLOOKUP($B40,Overview!F$40:J$45,4,0),VLOOKUP($B40,Overview!D$40:G$45,4,0))," ")</f>
        <v>7</v>
      </c>
      <c r="D40" s="25">
        <f>IFERROR(IF(ISNA(VLOOKUP($B40,Overview!K$40:K$45,1,0)),VLOOKUP($B40,Overview!M$40:P$45,4,0),VLOOKUP($B40,Overview!K$40:N$45,4,0))," ")</f>
        <v>9</v>
      </c>
      <c r="E40" s="25">
        <f>IFERROR(IF(ISNA(VLOOKUP($B40,Overview!R$40:R$45,1,0)),VLOOKUP($B40,Overview!T$40:W$45,4,0),VLOOKUP($B40,Overview!R$40:U$45,4,0))," ")</f>
        <v>7</v>
      </c>
      <c r="F40" s="25">
        <f>IFERROR(IF(ISNA(VLOOKUP($B40,Overview!Y$40:Y$45,1,0)),VLOOKUP($B40,Overview!AA$40:AD$45,4,0),VLOOKUP($B40,Overview!Y$40:AB$45,4,0))," ")</f>
        <v>7</v>
      </c>
      <c r="G40" s="25">
        <f>IFERROR(IF(ISNA(VLOOKUP($B40,Overview!AF$40:AF$45,1,0)),VLOOKUP($B40,Overview!AH$40:AK$45,4,0),VLOOKUP($B40,Overview!AF$40:AI$45,4,0))," ")</f>
        <v>6</v>
      </c>
      <c r="H40" s="25">
        <f>IFERROR(IF(ISNA(VLOOKUP($B40,Overview!AM$40:AM$45,1,0)),VLOOKUP($B40,Overview!AO$40:AR$45,4,0),VLOOKUP($B40,Overview!AM$40:AP$45,4,0))," ")</f>
        <v>6</v>
      </c>
      <c r="I40" s="25">
        <f>IFERROR(IF(ISNA(VLOOKUP($B40,Overview!AT$40:AT$45,1,0)),VLOOKUP($B40,Overview!AV$40:AY$45,4,0),VLOOKUP($B40,Overview!AT$40:AW$45,4,0))," ")</f>
        <v>6</v>
      </c>
      <c r="J40" s="212" t="str">
        <f>IFERROR(IF(ISNA(VLOOKUP($B40,Overview!BA$40:BA$45,1,0)),VLOOKUP($B40,Overview!BC$40:BF$45,4,0),VLOOKUP($B40,Overview!BA$40:BD$45,4,0))," ")</f>
        <v xml:space="preserve"> </v>
      </c>
      <c r="K40" s="25">
        <f>IFERROR(IF(ISNA(VLOOKUP($B40,Overview!BH$40:BH$45,1,0)),VLOOKUP($B40,Overview!BJ$40:BM$45,4,0),VLOOKUP($B40,Overview!BH$40:BK$45,4,0))," ")</f>
        <v>9</v>
      </c>
      <c r="L40" s="25">
        <f>IFERROR(IF(ISNA(VLOOKUP($B40,Overview!BO$40:BO$45,1,0)),VLOOKUP($B40,Overview!BQ$40:BT$45,4,0),VLOOKUP($B40,Overview!BO$40:BR$45,4,0))," ")</f>
        <v>8</v>
      </c>
      <c r="M40" s="25">
        <f>IFERROR(IF(ISNA(VLOOKUP($B40,Overview!BV$40:BV$45,1,0)),VLOOKUP($B40,Overview!BX$40:CA$45,4,0),VLOOKUP($B40,Overview!BV$40:BY$45,4,0))," ")</f>
        <v>5</v>
      </c>
      <c r="N40" s="25">
        <f>IFERROR(IF(ISNA(VLOOKUP($B40,Overview!CC$40:CC$45,1,0)),VLOOKUP($B40,Overview!CE$40:CH$45,4,0),VLOOKUP($B40,Overview!CC$40:CF$45,4,0))," ")</f>
        <v>6</v>
      </c>
      <c r="O40" s="25" t="str">
        <f>IFERROR(IF(ISNA(VLOOKUP($B40,Overview!CJ$40:CJ$45,1,0)),VLOOKUP($B40,Overview!CL$40:CO$45,4,0),VLOOKUP($B40,Overview!CJ$40:CM$45,4,0))," ")</f>
        <v xml:space="preserve"> </v>
      </c>
      <c r="P40" s="25">
        <f>IFERROR(IF(ISNA(VLOOKUP($B40,Overview!CQ$40:CQ$45,1,0)),VLOOKUP($B40,Overview!CS$40:CV$45,4,0),VLOOKUP($B40,Overview!CQ$40:CT$45,4,0))," ")</f>
        <v>10</v>
      </c>
      <c r="Q40" s="25">
        <f>IFERROR(IF(ISNA(VLOOKUP($B40,Overview!CX$40:CX$45,1,0)),VLOOKUP($B40,Overview!CZ$40:DC$45,4,0),VLOOKUP($B40,Overview!CX$40:DA$45,4,0))," ")</f>
        <v>8</v>
      </c>
      <c r="R40" s="25">
        <f>IFERROR(IF(ISNA(VLOOKUP($B40,Overview!DE$40:DE$45,1,0)),VLOOKUP($B40,Overview!DG$40:DJ$45,4,0),VLOOKUP($B40,Overview!DE$40:DH$45,4,0))," ")</f>
        <v>5</v>
      </c>
      <c r="S40" s="25">
        <f>IFERROR(IF(ISNA(VLOOKUP($B40,Overview!DL$40:DL$45,1,0)),VLOOKUP($B40,Overview!DN$40:DQ$45,4,0),VLOOKUP($B40,Overview!DL$40:DO$45,4,0))," ")</f>
        <v>6</v>
      </c>
      <c r="T40" s="25">
        <f>IFERROR(IF(ISNA(VLOOKUP($B40,Overview!DS$40:DS$45,1,0)),VLOOKUP($B40,Overview!DU$40:DX$45,4,0),VLOOKUP($B40,Overview!DS$40:DV$45,4,0))," ")</f>
        <v>8</v>
      </c>
      <c r="U40" s="25">
        <f>IFERROR(IF(ISNA(VLOOKUP($B40,Overview!DZ$40:DZ$45,1,0)),VLOOKUP($B40,Overview!EB$40:EE$45,4,0),VLOOKUP($B40,Overview!DZ$40:EC$45,4,0))," ")</f>
        <v>5</v>
      </c>
      <c r="V40" s="25">
        <f>IFERROR(IF(ISNA(VLOOKUP($B40,Overview!EG$40:EG$45,1,0)),VLOOKUP($B40,Overview!EI$40:EL$45,4,0),VLOOKUP($B40,Overview!EG$40:EJ$45,4,0))," ")</f>
        <v>7</v>
      </c>
      <c r="W40" s="25" t="str">
        <f>IFERROR(IF(ISNA(VLOOKUP($B40,Overview!EN$40:EN$45,1,0)),VLOOKUP($B40,Overview!EP$40:ES$45,4,0),VLOOKUP($B40,Overview!EN$40:EQ$45,4,0))," ")</f>
        <v xml:space="preserve"> </v>
      </c>
      <c r="X40" s="25">
        <f>IFERROR(IF(ISNA(VLOOKUP($B40,Overview!EU$40:EU$45,1,0)),VLOOKUP($B40,Overview!EW$40:EZ$45,4,0),VLOOKUP($B40,Overview!EU$40:EX$45,4,0))," ")</f>
        <v>9</v>
      </c>
      <c r="Y40" s="25">
        <f>IFERROR(IF(ISNA(VLOOKUP($B40,Overview!FB$40:FB$45,1,0)),VLOOKUP($B40,Overview!FD$40:FG$45,4,0),VLOOKUP($B40,Overview!FB$40:FE$45,4,0))," ")</f>
        <v>9</v>
      </c>
      <c r="Z40" s="25">
        <f>IFERROR(IF(ISNA(VLOOKUP($B40,Overview!FI$40:FI$45,1,0)),VLOOKUP($B40,Overview!FK$40:FN$45,4,0),VLOOKUP($B40,Overview!FI$40:FL$45,4,0))," ")</f>
        <v>5</v>
      </c>
      <c r="AA40" s="25">
        <f>IFERROR(IF(ISNA(VLOOKUP($B40,Overview!FP$40:FP$45,1,0)),VLOOKUP($B40,Overview!FR$40:FU$45,4,0),VLOOKUP($B40,Overview!FP$40:FS$45,4,0))," ")</f>
        <v>10</v>
      </c>
      <c r="AB40" s="25" t="str">
        <f>IFERROR(IF(ISNA(VLOOKUP($B40,Overview!FW$40:FW$45,1,0)),VLOOKUP($B40,Overview!FY$40:GB$45,4,0),VLOOKUP($B40,Overview!FW$40:FZ$45,4,0))," ")</f>
        <v xml:space="preserve"> </v>
      </c>
      <c r="AC40" s="223" t="s">
        <v>155</v>
      </c>
    </row>
    <row r="41" spans="1:29" x14ac:dyDescent="0.25">
      <c r="A41" s="278"/>
      <c r="B41" s="24" t="s">
        <v>46</v>
      </c>
      <c r="C41" s="25">
        <f>IFERROR(IF(ISNA(VLOOKUP($B41,Overview!D$40:D$45,1,0)),VLOOKUP($B41,Overview!F$40:J$45,4,0),VLOOKUP($B41,Overview!D$40:G$45,4,0))," ")</f>
        <v>6</v>
      </c>
      <c r="D41" s="25">
        <f>IFERROR(IF(ISNA(VLOOKUP($B41,Overview!K$40:K$45,1,0)),VLOOKUP($B41,Overview!M$40:P$45,4,0),VLOOKUP($B41,Overview!K$40:N$45,4,0))," ")</f>
        <v>5</v>
      </c>
      <c r="E41" s="25">
        <f>IFERROR(IF(ISNA(VLOOKUP($B41,Overview!R$40:R$45,1,0)),VLOOKUP($B41,Overview!T$40:W$45,4,0),VLOOKUP($B41,Overview!R$40:U$45,4,0))," ")</f>
        <v>3</v>
      </c>
      <c r="F41" s="25">
        <f>IFERROR(IF(ISNA(VLOOKUP($B41,Overview!Y$40:Y$45,1,0)),VLOOKUP($B41,Overview!AA$40:AD$45,4,0),VLOOKUP($B41,Overview!Y$40:AB$45,4,0))," ")</f>
        <v>6</v>
      </c>
      <c r="G41" s="25">
        <f>IFERROR(IF(ISNA(VLOOKUP($B41,Overview!AF$40:AF$45,1,0)),VLOOKUP($B41,Overview!AH$40:AK$45,4,0),VLOOKUP($B41,Overview!AF$40:AI$45,4,0))," ")</f>
        <v>4</v>
      </c>
      <c r="H41" s="25">
        <f>IFERROR(IF(ISNA(VLOOKUP($B41,Overview!AM$40:AM$45,1,0)),VLOOKUP($B41,Overview!AO$40:AR$45,4,0),VLOOKUP($B41,Overview!AM$40:AP$45,4,0))," ")</f>
        <v>6</v>
      </c>
      <c r="I41" s="25">
        <f>IFERROR(IF(ISNA(VLOOKUP($B41,Overview!AT$40:AT$45,1,0)),VLOOKUP($B41,Overview!AV$40:AY$45,4,0),VLOOKUP($B41,Overview!AT$40:AW$45,4,0))," ")</f>
        <v>4</v>
      </c>
      <c r="J41" s="212" t="str">
        <f>IFERROR(IF(ISNA(VLOOKUP($B41,Overview!BA$40:BA$45,1,0)),VLOOKUP($B41,Overview!BC$40:BF$45,4,0),VLOOKUP($B41,Overview!BA$40:BD$45,4,0))," ")</f>
        <v xml:space="preserve"> </v>
      </c>
      <c r="K41" s="25">
        <f>IFERROR(IF(ISNA(VLOOKUP($B41,Overview!BH$40:BH$45,1,0)),VLOOKUP($B41,Overview!BJ$40:BM$45,4,0),VLOOKUP($B41,Overview!BH$40:BK$45,4,0))," ")</f>
        <v>7</v>
      </c>
      <c r="L41" s="25">
        <f>IFERROR(IF(ISNA(VLOOKUP($B41,Overview!BO$40:BO$45,1,0)),VLOOKUP($B41,Overview!BQ$40:BT$45,4,0),VLOOKUP($B41,Overview!BO$40:BR$45,4,0))," ")</f>
        <v>4</v>
      </c>
      <c r="M41" s="212" t="str">
        <f>IFERROR(IF(ISNA(VLOOKUP($B41,Overview!BV$40:BV$45,1,0)),VLOOKUP($B41,Overview!BX$40:CA$45,4,0),VLOOKUP($B41,Overview!BV$40:BY$45,4,0))," ")</f>
        <v xml:space="preserve"> </v>
      </c>
      <c r="N41" s="25">
        <f>IFERROR(IF(ISNA(VLOOKUP($B41,Overview!CC$40:CC$45,1,0)),VLOOKUP($B41,Overview!CE$40:CH$45,4,0),VLOOKUP($B41,Overview!CC$40:CF$45,4,0))," ")</f>
        <v>6</v>
      </c>
      <c r="O41" s="25">
        <f>IFERROR(IF(ISNA(VLOOKUP($B41,Overview!CJ$40:CJ$45,1,0)),VLOOKUP($B41,Overview!CL$40:CO$45,4,0),VLOOKUP($B41,Overview!CJ$40:CM$45,4,0))," ")</f>
        <v>8</v>
      </c>
      <c r="P41" s="25">
        <f>IFERROR(IF(ISNA(VLOOKUP($B41,Overview!CQ$40:CQ$45,1,0)),VLOOKUP($B41,Overview!CS$40:CV$45,4,0),VLOOKUP($B41,Overview!CQ$40:CT$45,4,0))," ")</f>
        <v>8</v>
      </c>
      <c r="Q41" s="25">
        <f>IFERROR(IF(ISNA(VLOOKUP($B41,Overview!CX$40:CX$45,1,0)),VLOOKUP($B41,Overview!CZ$40:DC$45,4,0),VLOOKUP($B41,Overview!CX$40:DA$45,4,0))," ")</f>
        <v>7</v>
      </c>
      <c r="R41" s="25">
        <f>IFERROR(IF(ISNA(VLOOKUP($B41,Overview!DE$40:DE$45,1,0)),VLOOKUP($B41,Overview!DG$40:DJ$45,4,0),VLOOKUP($B41,Overview!DE$40:DH$45,4,0))," ")</f>
        <v>4</v>
      </c>
      <c r="S41" s="25">
        <f>IFERROR(IF(ISNA(VLOOKUP($B41,Overview!DL$40:DL$45,1,0)),VLOOKUP($B41,Overview!DN$40:DQ$45,4,0),VLOOKUP($B41,Overview!DL$40:DO$45,4,0))," ")</f>
        <v>4</v>
      </c>
      <c r="T41" s="25">
        <f>IFERROR(IF(ISNA(VLOOKUP($B41,Overview!DS$40:DS$45,1,0)),VLOOKUP($B41,Overview!DU$40:DX$45,4,0),VLOOKUP($B41,Overview!DS$40:DV$45,4,0))," ")</f>
        <v>5</v>
      </c>
      <c r="U41" s="25">
        <f>IFERROR(IF(ISNA(VLOOKUP($B41,Overview!DZ$40:DZ$45,1,0)),VLOOKUP($B41,Overview!EB$40:EE$45,4,0),VLOOKUP($B41,Overview!DZ$40:EC$45,4,0))," ")</f>
        <v>3</v>
      </c>
      <c r="V41" s="25">
        <f>IFERROR(IF(ISNA(VLOOKUP($B41,Overview!EG$40:EG$45,1,0)),VLOOKUP($B41,Overview!EI$40:EL$45,4,0),VLOOKUP($B41,Overview!EG$40:EJ$45,4,0))," ")</f>
        <v>5</v>
      </c>
      <c r="W41" s="25" t="str">
        <f>IFERROR(IF(ISNA(VLOOKUP($B41,Overview!EN$40:EN$45,1,0)),VLOOKUP($B41,Overview!EP$40:ES$45,4,0),VLOOKUP($B41,Overview!EN$40:EQ$45,4,0))," ")</f>
        <v xml:space="preserve"> </v>
      </c>
      <c r="X41" s="25">
        <f>IFERROR(IF(ISNA(VLOOKUP($B41,Overview!EU$40:EU$45,1,0)),VLOOKUP($B41,Overview!EW$40:EZ$45,4,0),VLOOKUP($B41,Overview!EU$40:EX$45,4,0))," ")</f>
        <v>7</v>
      </c>
      <c r="Y41" s="25">
        <f>IFERROR(IF(ISNA(VLOOKUP($B41,Overview!FB$40:FB$45,1,0)),VLOOKUP($B41,Overview!FD$40:FG$45,4,0),VLOOKUP($B41,Overview!FB$40:FE$45,4,0))," ")</f>
        <v>5</v>
      </c>
      <c r="Z41" s="25" t="str">
        <f>IFERROR(IF(ISNA(VLOOKUP($B41,Overview!FI$40:FI$45,1,0)),VLOOKUP($B41,Overview!FK$40:FN$45,4,0),VLOOKUP($B41,Overview!FI$40:FL$45,4,0))," ")</f>
        <v xml:space="preserve"> </v>
      </c>
      <c r="AA41" s="25">
        <f>IFERROR(IF(ISNA(VLOOKUP($B41,Overview!FP$40:FP$45,1,0)),VLOOKUP($B41,Overview!FR$40:FU$45,4,0),VLOOKUP($B41,Overview!FP$40:FS$45,4,0))," ")</f>
        <v>2</v>
      </c>
      <c r="AB41" s="25">
        <f>IFERROR(IF(ISNA(VLOOKUP($B41,Overview!FW$40:FW$45,1,0)),VLOOKUP($B41,Overview!FY$40:GB$45,4,0),VLOOKUP($B41,Overview!FW$40:FZ$45,4,0))," ")</f>
        <v>5</v>
      </c>
      <c r="AC41" s="223" t="s">
        <v>155</v>
      </c>
    </row>
    <row r="42" spans="1:29" x14ac:dyDescent="0.25">
      <c r="A42" s="278"/>
      <c r="B42" s="24" t="s">
        <v>44</v>
      </c>
      <c r="C42" s="25">
        <f>IFERROR(IF(ISNA(VLOOKUP($B42,Overview!D$40:D$45,1,0)),VLOOKUP($B42,Overview!F$40:J$45,4,0),VLOOKUP($B42,Overview!D$40:G$45,4,0))," ")</f>
        <v>5</v>
      </c>
      <c r="D42" s="25">
        <f>IFERROR(IF(ISNA(VLOOKUP($B42,Overview!K$40:K$45,1,0)),VLOOKUP($B42,Overview!M$40:P$45,4,0),VLOOKUP($B42,Overview!K$40:N$45,4,0))," ")</f>
        <v>7</v>
      </c>
      <c r="E42" s="25">
        <f>IFERROR(IF(ISNA(VLOOKUP($B42,Overview!R$40:R$45,1,0)),VLOOKUP($B42,Overview!T$40:W$45,4,0),VLOOKUP($B42,Overview!R$40:U$45,4,0))," ")</f>
        <v>2</v>
      </c>
      <c r="F42" s="25">
        <f>IFERROR(IF(ISNA(VLOOKUP($B42,Overview!Y$40:Y$45,1,0)),VLOOKUP($B42,Overview!AA$40:AD$45,4,0),VLOOKUP($B42,Overview!Y$40:AB$45,4,0))," ")</f>
        <v>6</v>
      </c>
      <c r="G42" s="25">
        <f>IFERROR(IF(ISNA(VLOOKUP($B42,Overview!AF$40:AF$45,1,0)),VLOOKUP($B42,Overview!AH$40:AK$45,4,0),VLOOKUP($B42,Overview!AF$40:AI$45,4,0))," ")</f>
        <v>4</v>
      </c>
      <c r="H42" s="25">
        <f>IFERROR(IF(ISNA(VLOOKUP($B42,Overview!AM$40:AM$45,1,0)),VLOOKUP($B42,Overview!AO$40:AR$45,4,0),VLOOKUP($B42,Overview!AM$40:AP$45,4,0))," ")</f>
        <v>6</v>
      </c>
      <c r="I42" s="25">
        <f>IFERROR(IF(ISNA(VLOOKUP($B42,Overview!AT$40:AT$45,1,0)),VLOOKUP($B42,Overview!AV$40:AY$45,4,0),VLOOKUP($B42,Overview!AT$40:AW$45,4,0))," ")</f>
        <v>3</v>
      </c>
      <c r="J42" s="212" t="str">
        <f>IFERROR(IF(ISNA(VLOOKUP($B42,Overview!BA$40:BA$45,1,0)),VLOOKUP($B42,Overview!BC$40:BF$45,4,0),VLOOKUP($B42,Overview!BA$40:BD$45,4,0))," ")</f>
        <v xml:space="preserve"> </v>
      </c>
      <c r="K42" s="25">
        <f>IFERROR(IF(ISNA(VLOOKUP($B42,Overview!BH$40:BH$45,1,0)),VLOOKUP($B42,Overview!BJ$40:BM$45,4,0),VLOOKUP($B42,Overview!BH$40:BK$45,4,0))," ")</f>
        <v>1</v>
      </c>
      <c r="L42" s="25">
        <f>IFERROR(IF(ISNA(VLOOKUP($B42,Overview!BO$40:BO$45,1,0)),VLOOKUP($B42,Overview!BQ$40:BT$45,4,0),VLOOKUP($B42,Overview!BO$40:BR$45,4,0))," ")</f>
        <v>2</v>
      </c>
      <c r="M42" s="25">
        <f>IFERROR(IF(ISNA(VLOOKUP($B42,Overview!BV$40:BV$45,1,0)),VLOOKUP($B42,Overview!BX$40:CA$45,4,0),VLOOKUP($B42,Overview!BV$40:BY$45,4,0))," ")</f>
        <v>5</v>
      </c>
      <c r="N42" s="25">
        <f>IFERROR(IF(ISNA(VLOOKUP($B42,Overview!CC$40:CC$45,1,0)),VLOOKUP($B42,Overview!CE$40:CH$45,4,0),VLOOKUP($B42,Overview!CC$40:CF$45,4,0))," ")</f>
        <v>3</v>
      </c>
      <c r="O42" s="25" t="str">
        <f>IFERROR(IF(ISNA(VLOOKUP($B42,Overview!CJ$40:CJ$45,1,0)),VLOOKUP($B42,Overview!CL$40:CO$45,4,0),VLOOKUP($B42,Overview!CJ$40:CM$45,4,0))," ")</f>
        <v xml:space="preserve"> </v>
      </c>
      <c r="P42" s="25">
        <f>IFERROR(IF(ISNA(VLOOKUP($B42,Overview!CQ$40:CQ$45,1,0)),VLOOKUP($B42,Overview!CS$40:CV$45,4,0),VLOOKUP($B42,Overview!CQ$40:CT$45,4,0))," ")</f>
        <v>2</v>
      </c>
      <c r="Q42" s="25">
        <f>IFERROR(IF(ISNA(VLOOKUP($B42,Overview!CX$40:CX$45,1,0)),VLOOKUP($B42,Overview!CZ$40:DC$45,4,0),VLOOKUP($B42,Overview!CX$40:DA$45,4,0))," ")</f>
        <v>5</v>
      </c>
      <c r="R42" s="25">
        <f>IFERROR(IF(ISNA(VLOOKUP($B42,Overview!DE$40:DE$45,1,0)),VLOOKUP($B42,Overview!DG$40:DJ$45,4,0),VLOOKUP($B42,Overview!DE$40:DH$45,4,0))," ")</f>
        <v>3</v>
      </c>
      <c r="S42" s="25">
        <f>IFERROR(IF(ISNA(VLOOKUP($B42,Overview!DL$40:DL$45,1,0)),VLOOKUP($B42,Overview!DN$40:DQ$45,4,0),VLOOKUP($B42,Overview!DL$40:DO$45,4,0))," ")</f>
        <v>6</v>
      </c>
      <c r="T42" s="25">
        <f>IFERROR(IF(ISNA(VLOOKUP($B42,Overview!DS$40:DS$45,1,0)),VLOOKUP($B42,Overview!DU$40:DX$45,4,0),VLOOKUP($B42,Overview!DS$40:DV$45,4,0))," ")</f>
        <v>5</v>
      </c>
      <c r="U42" s="25">
        <f>IFERROR(IF(ISNA(VLOOKUP($B42,Overview!DZ$40:DZ$45,1,0)),VLOOKUP($B42,Overview!EB$40:EE$45,4,0),VLOOKUP($B42,Overview!DZ$40:EC$45,4,0))," ")</f>
        <v>3</v>
      </c>
      <c r="V42" s="25">
        <f>IFERROR(IF(ISNA(VLOOKUP($B42,Overview!EG$40:EG$45,1,0)),VLOOKUP($B42,Overview!EI$40:EL$45,4,0),VLOOKUP($B42,Overview!EG$40:EJ$45,4,0))," ")</f>
        <v>5</v>
      </c>
      <c r="W42" s="25" t="str">
        <f>IFERROR(IF(ISNA(VLOOKUP($B42,Overview!EN$40:EN$45,1,0)),VLOOKUP($B42,Overview!EP$40:ES$45,4,0),VLOOKUP($B42,Overview!EN$40:EQ$45,4,0))," ")</f>
        <v xml:space="preserve"> </v>
      </c>
      <c r="X42" s="25">
        <f>IFERROR(IF(ISNA(VLOOKUP($B42,Overview!EU$40:EU$45,1,0)),VLOOKUP($B42,Overview!EW$40:EZ$45,4,0),VLOOKUP($B42,Overview!EU$40:EX$45,4,0))," ")</f>
        <v>2</v>
      </c>
      <c r="Y42" s="25">
        <f>IFERROR(IF(ISNA(VLOOKUP($B42,Overview!FB$40:FB$45,1,0)),VLOOKUP($B42,Overview!FD$40:FG$45,4,0),VLOOKUP($B42,Overview!FB$40:FE$45,4,0))," ")</f>
        <v>1</v>
      </c>
      <c r="Z42" s="25">
        <f>IFERROR(IF(ISNA(VLOOKUP($B42,Overview!FI$40:FI$45,1,0)),VLOOKUP($B42,Overview!FK$40:FN$45,4,0),VLOOKUP($B42,Overview!FI$40:FL$45,4,0))," ")</f>
        <v>8</v>
      </c>
      <c r="AA42" s="25">
        <f>IFERROR(IF(ISNA(VLOOKUP($B42,Overview!FP$40:FP$45,1,0)),VLOOKUP($B42,Overview!FR$40:FU$45,4,0),VLOOKUP($B42,Overview!FP$40:FS$45,4,0))," ")</f>
        <v>2</v>
      </c>
      <c r="AB42" s="25" t="str">
        <f>IFERROR(IF(ISNA(VLOOKUP($B42,Overview!FW$40:FW$45,1,0)),VLOOKUP($B42,Overview!FY$40:GB$45,4,0),VLOOKUP($B42,Overview!FW$40:FZ$45,4,0))," ")</f>
        <v xml:space="preserve"> </v>
      </c>
      <c r="AC42" s="223" t="s">
        <v>155</v>
      </c>
    </row>
    <row r="44" spans="1:29" ht="15.75" customHeight="1" x14ac:dyDescent="0.25">
      <c r="A44" s="278" t="s">
        <v>59</v>
      </c>
      <c r="B44" s="24" t="s">
        <v>35</v>
      </c>
      <c r="C44" s="25">
        <f>IFERROR(IF(ISNA(VLOOKUP($B44,Overview!D$56:D$61,1,0)),VLOOKUP($B44,Overview!F$56:J$61,4,0),VLOOKUP($B44,Overview!D$56:G$61,4,0))," ")</f>
        <v>3</v>
      </c>
      <c r="D44" s="25">
        <f>IFERROR(IF(ISNA(VLOOKUP($B44,Overview!K$56:K$61,1,0)),VLOOKUP($B44,Overview!M$56:P$61,4,0),VLOOKUP($B44,Overview!K$56:N$61,4,0))," ")</f>
        <v>5</v>
      </c>
      <c r="E44" s="25">
        <f>IFERROR(IF(ISNA(VLOOKUP($B44,Overview!R$56:R$61,1,0)),VLOOKUP($B44,Overview!T$56:W$61,4,0),VLOOKUP($B44,Overview!R$56:U$61,4,0))," ")</f>
        <v>5</v>
      </c>
      <c r="F44" s="25">
        <f>IFERROR(IF(ISNA(VLOOKUP($B44,Overview!Y$56:Y$61,1,0)),VLOOKUP($B44,Overview!AA$56:AD$61,4,0),VLOOKUP($B44,Overview!Y$56:AB$61,4,0))," ")</f>
        <v>5</v>
      </c>
      <c r="G44" s="25">
        <f>IFERROR(IF(ISNA(VLOOKUP($B44,Overview!AF$56:AF$61,1,0)),VLOOKUP($B44,Overview!AH$56:AK$61,4,0),VLOOKUP($B44,Overview!AF$56:AI$61,4,0))," ")</f>
        <v>5</v>
      </c>
      <c r="H44" s="25">
        <f>IFERROR(IF(ISNA(VLOOKUP($B44,Overview!AM$56:AM$61,1,0)),VLOOKUP($B44,Overview!AO$56:AR$61,4,0),VLOOKUP($B44,Overview!AM$56:AP$61,4,0))," ")</f>
        <v>6</v>
      </c>
      <c r="I44" s="25">
        <f>IFERROR(IF(ISNA(VLOOKUP($B44,Overview!AT$56:AT$61,1,0)),VLOOKUP($B44,Overview!AV$56:AY$61,4,0),VLOOKUP($B44,Overview!AT$56:AW$61,4,0))," ")</f>
        <v>6</v>
      </c>
      <c r="J44" s="212" t="str">
        <f>IFERROR(IF(ISNA(VLOOKUP($B44,Overview!BA$56:BA$61,1,0)),VLOOKUP($B44,Overview!BC$56:BF$61,4,0),VLOOKUP($B44,Overview!BA$56:BD$61,4,0))," ")</f>
        <v xml:space="preserve"> </v>
      </c>
      <c r="K44" s="25">
        <f>IFERROR(IF(ISNA(VLOOKUP($B44,Overview!BH$56:BH$61,1,0)),VLOOKUP($B44,Overview!BJ$56:BM$61,4,0),VLOOKUP($B44,Overview!BH$56:BK$61,4,0))," ")</f>
        <v>6</v>
      </c>
      <c r="L44" s="25">
        <f>IFERROR(IF(ISNA(VLOOKUP($B44,Overview!BO$56:BO$61,1,0)),VLOOKUP($B44,Overview!BQ$56:BT$61,4,0),VLOOKUP($B44,Overview!BO$56:BR$61,4,0))," ")</f>
        <v>7</v>
      </c>
      <c r="M44" s="25">
        <f>IFERROR(IF(ISNA(VLOOKUP($B44,Overview!BV$56:BV$61,1,0)),VLOOKUP($B44,Overview!BX$56:CA$61,4,0),VLOOKUP($B44,Overview!BV$56:BY$61,4,0))," ")</f>
        <v>5</v>
      </c>
      <c r="N44" s="25">
        <f>IFERROR(IF(ISNA(VLOOKUP($B44,Overview!CC$56:CC$61,1,0)),VLOOKUP($B44,Overview!CE$56:CH$61,4,0),VLOOKUP($B44,Overview!CC$56:CF$61,4,0))," ")</f>
        <v>3</v>
      </c>
      <c r="O44" s="25" t="str">
        <f>IFERROR(IF(ISNA(VLOOKUP($B44,Overview!CJ$56:CJ$61,1,0)),VLOOKUP($B44,Overview!CL$56:CO$61,4,0),VLOOKUP($B44,Overview!CJ$56:CM$61,4,0))," ")</f>
        <v xml:space="preserve"> </v>
      </c>
      <c r="P44" s="25">
        <f>IFERROR(IF(ISNA(VLOOKUP($B44,Overview!CQ$56:CQ$61,1,0)),VLOOKUP($B44,Overview!CS$56:CV$61,4,0),VLOOKUP($B44,Overview!CQ$56:CT$61,4,0))," ")</f>
        <v>5</v>
      </c>
      <c r="Q44" s="25">
        <f>IFERROR(IF(ISNA(VLOOKUP($B44,Overview!CX$56:CX$61,1,0)),VLOOKUP($B44,Overview!CZ$56:DC$61,4,0),VLOOKUP($B44,Overview!CX$56:DA$61,4,0))," ")</f>
        <v>6</v>
      </c>
      <c r="R44" s="25">
        <f>IFERROR(IF(ISNA(VLOOKUP($B44,Overview!DE$56:DE$61,1,0)),VLOOKUP($B44,Overview!DG$56:DJ$61,4,0),VLOOKUP($B44,Overview!DE$56:DH$61,4,0))," ")</f>
        <v>7</v>
      </c>
      <c r="S44" s="25">
        <f>IFERROR(IF(ISNA(VLOOKUP($B44,Overview!DL$56:DL$61,1,0)),VLOOKUP($B44,Overview!DN$56:DQ$61,4,0),VLOOKUP($B44,Overview!DL$56:DO$61,4,0))," ")</f>
        <v>3</v>
      </c>
      <c r="T44" s="25">
        <f>IFERROR(IF(ISNA(VLOOKUP($B44,Overview!DS$56:DS$61,1,0)),VLOOKUP($B44,Overview!DU$56:DX$61,4,0),VLOOKUP($B44,Overview!DS$56:DV$61,4,0))," ")</f>
        <v>4</v>
      </c>
      <c r="U44" s="25">
        <f>IFERROR(IF(ISNA(VLOOKUP($B44,Overview!DZ$56:DZ$61,1,0)),VLOOKUP($B44,Overview!EB$56:EE$61,4,0),VLOOKUP($B44,Overview!DZ$56:EC$61,4,0))," ")</f>
        <v>6</v>
      </c>
      <c r="V44" s="25">
        <f>IFERROR(IF(ISNA(VLOOKUP($B44,Overview!EG$56:EG$61,1,0)),VLOOKUP($B44,Overview!EI$56:EL$61,4,0),VLOOKUP($B44,Overview!EG$56:EJ$61,4,0))," ")</f>
        <v>3</v>
      </c>
      <c r="W44" s="25" t="str">
        <f>IFERROR(IF(ISNA(VLOOKUP($B44,Overview!EN$56:EN$61,1,0)),VLOOKUP($B44,Overview!EP$56:ES$61,4,0),VLOOKUP($B44,Overview!EN$56:EQ$61,4,0))," ")</f>
        <v xml:space="preserve"> </v>
      </c>
      <c r="X44" s="25">
        <f>IFERROR(IF(ISNA(VLOOKUP($B44,Overview!EU$56:EU$61,1,0)),VLOOKUP($B44,Overview!EW$56:EZ$61,4,0),VLOOKUP($B44,Overview!EU$56:EX$61,4,0))," ")</f>
        <v>3</v>
      </c>
      <c r="Y44" s="25">
        <f>IFERROR(IF(ISNA(VLOOKUP($B44,Overview!FB$56:FB$61,1,0)),VLOOKUP($B44,Overview!FD$56:FG$61,4,0),VLOOKUP($B44,Overview!FB$56:FE$61,4,0))," ")</f>
        <v>7</v>
      </c>
      <c r="Z44" s="25">
        <f>IFERROR(IF(ISNA(VLOOKUP($B44,Overview!FI$56:FI$61,1,0)),VLOOKUP($B44,Overview!FK$56:FN$61,4,0),VLOOKUP($B44,Overview!FI$56:FL$61,4,0))," ")</f>
        <v>5</v>
      </c>
      <c r="AA44" s="25">
        <f>IFERROR(IF(ISNA(VLOOKUP($B44,Overview!FP$56:FP$61,1,0)),VLOOKUP($B44,Overview!FR$56:FU$61,4,0),VLOOKUP($B44,Overview!FP$56:FS$61,4,0))," ")</f>
        <v>3</v>
      </c>
      <c r="AB44" s="25" t="str">
        <f>IFERROR(IF(ISNA(VLOOKUP($B44,Overview!FW$56:FW$61,1,0)),VLOOKUP($B44,Overview!FY$56:GB$61,4,0),VLOOKUP($B44,Overview!FW$56:FZ$61,4,0))," ")</f>
        <v xml:space="preserve"> </v>
      </c>
      <c r="AC44" s="223" t="s">
        <v>155</v>
      </c>
    </row>
    <row r="45" spans="1:29" x14ac:dyDescent="0.25">
      <c r="A45" s="278"/>
      <c r="B45" s="24" t="s">
        <v>90</v>
      </c>
      <c r="C45" s="25">
        <f>IFERROR(IF(ISNA(VLOOKUP($B45,Overview!D$56:D$61,1,0)),VLOOKUP($B45,Overview!F$56:J$61,4,0),VLOOKUP($B45,Overview!D$56:G$61,4,0))," ")</f>
        <v>9</v>
      </c>
      <c r="D45" s="25">
        <f>IFERROR(IF(ISNA(VLOOKUP($B45,Overview!K$56:K$61,1,0)),VLOOKUP($B45,Overview!M$56:P$61,4,0),VLOOKUP($B45,Overview!K$56:N$61,4,0))," ")</f>
        <v>10</v>
      </c>
      <c r="E45" s="25">
        <f>IFERROR(IF(ISNA(VLOOKUP($B45,Overview!R$56:R$61,1,0)),VLOOKUP($B45,Overview!T$56:W$61,4,0),VLOOKUP($B45,Overview!R$56:U$61,4,0))," ")</f>
        <v>9</v>
      </c>
      <c r="F45" s="25">
        <f>IFERROR(IF(ISNA(VLOOKUP($B45,Overview!Y$56:Y$61,1,0)),VLOOKUP($B45,Overview!AA$56:AD$61,4,0),VLOOKUP($B45,Overview!Y$56:AB$61,4,0))," ")</f>
        <v>5</v>
      </c>
      <c r="G45" s="25">
        <f>IFERROR(IF(ISNA(VLOOKUP($B45,Overview!AF$56:AF$61,1,0)),VLOOKUP($B45,Overview!AH$56:AK$61,4,0),VLOOKUP($B45,Overview!AF$56:AI$61,4,0))," ")</f>
        <v>10</v>
      </c>
      <c r="H45" s="25">
        <f>IFERROR(IF(ISNA(VLOOKUP($B45,Overview!AM$56:AM$61,1,0)),VLOOKUP($B45,Overview!AO$56:AR$61,4,0),VLOOKUP($B45,Overview!AM$56:AP$61,4,0))," ")</f>
        <v>9</v>
      </c>
      <c r="I45" s="25">
        <f>IFERROR(IF(ISNA(VLOOKUP($B45,Overview!AT$56:AT$61,1,0)),VLOOKUP($B45,Overview!AV$56:AY$61,4,0),VLOOKUP($B45,Overview!AT$56:AW$61,4,0))," ")</f>
        <v>10</v>
      </c>
      <c r="J45" s="212" t="str">
        <f>IFERROR(IF(ISNA(VLOOKUP($B45,Overview!BA$56:BA$61,1,0)),VLOOKUP($B45,Overview!BC$56:BF$61,4,0),VLOOKUP($B45,Overview!BA$56:BD$61,4,0))," ")</f>
        <v xml:space="preserve"> </v>
      </c>
      <c r="K45" s="25">
        <f>IFERROR(IF(ISNA(VLOOKUP($B45,Overview!BH$56:BH$61,1,0)),VLOOKUP($B45,Overview!BJ$56:BM$61,4,0),VLOOKUP($B45,Overview!BH$56:BK$61,4,0))," ")</f>
        <v>7</v>
      </c>
      <c r="L45" s="25">
        <f>IFERROR(IF(ISNA(VLOOKUP($B45,Overview!BO$56:BO$61,1,0)),VLOOKUP($B45,Overview!BQ$56:BT$61,4,0),VLOOKUP($B45,Overview!BO$56:BR$61,4,0))," ")</f>
        <v>8</v>
      </c>
      <c r="M45" s="25">
        <f>IFERROR(IF(ISNA(VLOOKUP($B45,Overview!BV$56:BV$61,1,0)),VLOOKUP($B45,Overview!BX$56:CA$61,4,0),VLOOKUP($B45,Overview!BV$56:BY$61,4,0))," ")</f>
        <v>8</v>
      </c>
      <c r="N45" s="25">
        <f>IFERROR(IF(ISNA(VLOOKUP($B45,Overview!CC$56:CC$61,1,0)),VLOOKUP($B45,Overview!CE$56:CH$61,4,0),VLOOKUP($B45,Overview!CC$56:CF$61,4,0))," ")</f>
        <v>7</v>
      </c>
      <c r="O45" s="25" t="str">
        <f>IFERROR(IF(ISNA(VLOOKUP($B45,Overview!CJ$56:CJ$61,1,0)),VLOOKUP($B45,Overview!CL$56:CO$61,4,0),VLOOKUP($B45,Overview!CJ$56:CM$61,4,0))," ")</f>
        <v xml:space="preserve"> </v>
      </c>
      <c r="P45" s="25">
        <f>IFERROR(IF(ISNA(VLOOKUP($B45,Overview!CQ$56:CQ$61,1,0)),VLOOKUP($B45,Overview!CS$56:CV$61,4,0),VLOOKUP($B45,Overview!CQ$56:CT$61,4,0))," ")</f>
        <v>7</v>
      </c>
      <c r="Q45" s="25">
        <f>IFERROR(IF(ISNA(VLOOKUP($B45,Overview!CX$56:CX$61,1,0)),VLOOKUP($B45,Overview!CZ$56:DC$61,4,0),VLOOKUP($B45,Overview!CX$56:DA$61,4,0))," ")</f>
        <v>8</v>
      </c>
      <c r="R45" s="25">
        <f>IFERROR(IF(ISNA(VLOOKUP($B45,Overview!DE$56:DE$61,1,0)),VLOOKUP($B45,Overview!DG$56:DJ$61,4,0),VLOOKUP($B45,Overview!DE$56:DH$61,4,0))," ")</f>
        <v>8</v>
      </c>
      <c r="S45" s="25">
        <f>IFERROR(IF(ISNA(VLOOKUP($B45,Overview!DL$56:DL$61,1,0)),VLOOKUP($B45,Overview!DN$56:DQ$61,4,0),VLOOKUP($B45,Overview!DL$56:DO$61,4,0))," ")</f>
        <v>11</v>
      </c>
      <c r="T45" s="25">
        <f>IFERROR(IF(ISNA(VLOOKUP($B45,Overview!DS$56:DS$61,1,0)),VLOOKUP($B45,Overview!DU$56:DX$61,4,0),VLOOKUP($B45,Overview!DS$56:DV$61,4,0))," ")</f>
        <v>11</v>
      </c>
      <c r="U45" s="25">
        <f>IFERROR(IF(ISNA(VLOOKUP($B45,Overview!DZ$56:DZ$61,1,0)),VLOOKUP($B45,Overview!EB$56:EE$61,4,0),VLOOKUP($B45,Overview!DZ$56:EC$61,4,0))," ")</f>
        <v>9</v>
      </c>
      <c r="V45" s="25">
        <f>IFERROR(IF(ISNA(VLOOKUP($B45,Overview!EG$56:EG$61,1,0)),VLOOKUP($B45,Overview!EI$56:EL$61,4,0),VLOOKUP($B45,Overview!EG$56:EJ$61,4,0))," ")</f>
        <v>9</v>
      </c>
      <c r="W45" s="25" t="str">
        <f>IFERROR(IF(ISNA(VLOOKUP($B45,Overview!EN$56:EN$61,1,0)),VLOOKUP($B45,Overview!EP$56:ES$61,4,0),VLOOKUP($B45,Overview!EN$56:EQ$61,4,0))," ")</f>
        <v xml:space="preserve"> </v>
      </c>
      <c r="X45" s="25">
        <f>IFERROR(IF(ISNA(VLOOKUP($B45,Overview!EU$56:EU$61,1,0)),VLOOKUP($B45,Overview!EW$56:EZ$61,4,0),VLOOKUP($B45,Overview!EU$56:EX$61,4,0))," ")</f>
        <v>8</v>
      </c>
      <c r="Y45" s="25">
        <f>IFERROR(IF(ISNA(VLOOKUP($B45,Overview!FB$56:FB$61,1,0)),VLOOKUP($B45,Overview!FD$56:FG$61,4,0),VLOOKUP($B45,Overview!FB$56:FE$61,4,0))," ")</f>
        <v>7</v>
      </c>
      <c r="Z45" s="25">
        <f>IFERROR(IF(ISNA(VLOOKUP($B45,Overview!FI$56:FI$61,1,0)),VLOOKUP($B45,Overview!FK$56:FN$61,4,0),VLOOKUP($B45,Overview!FI$56:FL$61,4,0))," ")</f>
        <v>9</v>
      </c>
      <c r="AA45" s="25">
        <f>IFERROR(IF(ISNA(VLOOKUP($B45,Overview!FP$56:FP$61,1,0)),VLOOKUP($B45,Overview!FR$56:FU$61,4,0),VLOOKUP($B45,Overview!FP$56:FS$61,4,0))," ")</f>
        <v>6</v>
      </c>
      <c r="AB45" s="25" t="str">
        <f>IFERROR(IF(ISNA(VLOOKUP($B45,Overview!FW$56:FW$61,1,0)),VLOOKUP($B45,Overview!FY$56:GB$61,4,0),VLOOKUP($B45,Overview!FW$56:FZ$61,4,0))," ")</f>
        <v xml:space="preserve"> </v>
      </c>
      <c r="AC45" s="223" t="s">
        <v>155</v>
      </c>
    </row>
    <row r="46" spans="1:29" x14ac:dyDescent="0.25">
      <c r="A46" s="278"/>
      <c r="B46" s="85" t="s">
        <v>10</v>
      </c>
      <c r="C46" s="25">
        <f>IFERROR(IF(ISNA(VLOOKUP($B46,Overview!D$56:D$61,1,0)),VLOOKUP($B46,Overview!F$56:J$61,4,0),VLOOKUP($B46,Overview!D$56:G$61,4,0))," ")</f>
        <v>6</v>
      </c>
      <c r="D46" s="25">
        <f>IFERROR(IF(ISNA(VLOOKUP($B46,Overview!K$56:K$61,1,0)),VLOOKUP($B46,Overview!M$56:P$61,4,0),VLOOKUP($B46,Overview!K$56:N$61,4,0))," ")</f>
        <v>3</v>
      </c>
      <c r="E46" s="25">
        <f>IFERROR(IF(ISNA(VLOOKUP($B46,Overview!R$56:R$61,1,0)),VLOOKUP($B46,Overview!T$56:W$61,4,0),VLOOKUP($B46,Overview!R$56:U$61,4,0))," ")</f>
        <v>5</v>
      </c>
      <c r="F46" s="25">
        <f>IFERROR(IF(ISNA(VLOOKUP($B46,Overview!Y$56:Y$61,1,0)),VLOOKUP($B46,Overview!AA$56:AD$61,4,0),VLOOKUP($B46,Overview!Y$56:AB$61,4,0))," ")</f>
        <v>7</v>
      </c>
      <c r="G46" s="25">
        <f>IFERROR(IF(ISNA(VLOOKUP($B46,Overview!AF$56:AF$61,1,0)),VLOOKUP($B46,Overview!AH$56:AK$61,4,0),VLOOKUP($B46,Overview!AF$56:AI$61,4,0))," ")</f>
        <v>8</v>
      </c>
      <c r="H46" s="25">
        <f>IFERROR(IF(ISNA(VLOOKUP($B46,Overview!AM$56:AM$61,1,0)),VLOOKUP($B46,Overview!AO$56:AR$61,4,0),VLOOKUP($B46,Overview!AM$56:AP$61,4,0))," ")</f>
        <v>3</v>
      </c>
      <c r="I46" s="25">
        <f>IFERROR(IF(ISNA(VLOOKUP($B46,Overview!AT$56:AT$61,1,0)),VLOOKUP($B46,Overview!AV$56:AY$61,4,0),VLOOKUP($B46,Overview!AT$56:AW$61,4,0))," ")</f>
        <v>10</v>
      </c>
      <c r="J46" s="212" t="str">
        <f>IFERROR(IF(ISNA(VLOOKUP($B46,Overview!BA$56:BA$61,1,0)),VLOOKUP($B46,Overview!BC$56:BF$61,4,0),VLOOKUP($B46,Overview!BA$56:BD$61,4,0))," ")</f>
        <v xml:space="preserve"> </v>
      </c>
      <c r="K46" s="25">
        <f>IFERROR(IF(ISNA(VLOOKUP($B46,Overview!BH$56:BH$61,1,0)),VLOOKUP($B46,Overview!BJ$56:BM$61,4,0),VLOOKUP($B46,Overview!BH$56:BK$61,4,0))," ")</f>
        <v>11</v>
      </c>
      <c r="L46" s="25">
        <f>IFERROR(IF(ISNA(VLOOKUP($B46,Overview!BO$56:BO$61,1,0)),VLOOKUP($B46,Overview!BQ$56:BT$61,4,0),VLOOKUP($B46,Overview!BO$56:BR$61,4,0))," ")</f>
        <v>6</v>
      </c>
      <c r="M46" s="25">
        <f>IFERROR(IF(ISNA(VLOOKUP($B46,Overview!BV$56:BV$61,1,0)),VLOOKUP($B46,Overview!BX$56:CA$61,4,0),VLOOKUP($B46,Overview!BV$56:BY$61,4,0))," ")</f>
        <v>8</v>
      </c>
      <c r="N46" s="25">
        <f>IFERROR(IF(ISNA(VLOOKUP($B46,Overview!CC$56:CC$61,1,0)),VLOOKUP($B46,Overview!CE$56:CH$61,4,0),VLOOKUP($B46,Overview!CC$56:CF$61,4,0))," ")</f>
        <v>9</v>
      </c>
      <c r="O46" s="25" t="str">
        <f>IFERROR(IF(ISNA(VLOOKUP($B46,Overview!CJ$56:CJ$61,1,0)),VLOOKUP($B46,Overview!CL$56:CO$61,4,0),VLOOKUP($B46,Overview!CJ$56:CM$61,4,0))," ")</f>
        <v xml:space="preserve"> </v>
      </c>
      <c r="P46" s="25">
        <f>IFERROR(IF(ISNA(VLOOKUP($B46,Overview!CQ$56:CQ$61,1,0)),VLOOKUP($B46,Overview!CS$56:CV$61,4,0),VLOOKUP($B46,Overview!CQ$56:CT$61,4,0))," ")</f>
        <v>5</v>
      </c>
      <c r="Q46" s="25">
        <f>IFERROR(IF(ISNA(VLOOKUP($B46,Overview!CX$56:CX$61,1,0)),VLOOKUP($B46,Overview!CZ$56:DC$61,4,0),VLOOKUP($B46,Overview!CX$56:DA$61,4,0))," ")</f>
        <v>6</v>
      </c>
      <c r="R46" s="25">
        <f>IFERROR(IF(ISNA(VLOOKUP($B46,Overview!DE$56:DE$61,1,0)),VLOOKUP($B46,Overview!DG$56:DJ$61,4,0),VLOOKUP($B46,Overview!DE$56:DH$61,4,0))," ")</f>
        <v>8</v>
      </c>
      <c r="S46" s="25">
        <f>IFERROR(IF(ISNA(VLOOKUP($B46,Overview!DL$56:DL$61,1,0)),VLOOKUP($B46,Overview!DN$56:DQ$61,4,0),VLOOKUP($B46,Overview!DL$56:DO$61,4,0))," ")</f>
        <v>6</v>
      </c>
      <c r="T46" s="25">
        <f>IFERROR(IF(ISNA(VLOOKUP($B46,Overview!DS$56:DS$61,1,0)),VLOOKUP($B46,Overview!DU$56:DX$61,4,0),VLOOKUP($B46,Overview!DS$56:DV$61,4,0))," ")</f>
        <v>4</v>
      </c>
      <c r="U46" s="25">
        <f>IFERROR(IF(ISNA(VLOOKUP($B46,Overview!DZ$56:DZ$61,1,0)),VLOOKUP($B46,Overview!EB$56:EE$61,4,0),VLOOKUP($B46,Overview!DZ$56:EC$61,4,0))," ")</f>
        <v>3</v>
      </c>
      <c r="V46" s="25">
        <f>IFERROR(IF(ISNA(VLOOKUP($B46,Overview!EG$56:EG$61,1,0)),VLOOKUP($B46,Overview!EI$56:EL$61,4,0),VLOOKUP($B46,Overview!EG$56:EJ$61,4,0))," ")</f>
        <v>9</v>
      </c>
      <c r="W46" s="25" t="str">
        <f>IFERROR(IF(ISNA(VLOOKUP($B46,Overview!EN$56:EN$61,1,0)),VLOOKUP($B46,Overview!EP$56:ES$61,4,0),VLOOKUP($B46,Overview!EN$56:EQ$61,4,0))," ")</f>
        <v xml:space="preserve"> </v>
      </c>
      <c r="X46" s="25">
        <f>IFERROR(IF(ISNA(VLOOKUP($B46,Overview!EU$56:EU$61,1,0)),VLOOKUP($B46,Overview!EW$56:EZ$61,4,0),VLOOKUP($B46,Overview!EU$56:EX$61,4,0))," ")</f>
        <v>10</v>
      </c>
      <c r="Y46" s="25">
        <f>IFERROR(IF(ISNA(VLOOKUP($B46,Overview!FB$56:FB$61,1,0)),VLOOKUP($B46,Overview!FD$56:FG$61,4,0),VLOOKUP($B46,Overview!FB$56:FE$61,4,0))," ")</f>
        <v>7</v>
      </c>
      <c r="Z46" s="25">
        <f>IFERROR(IF(ISNA(VLOOKUP($B46,Overview!FI$56:FI$61,1,0)),VLOOKUP($B46,Overview!FK$56:FN$61,4,0),VLOOKUP($B46,Overview!FI$56:FL$61,4,0))," ")</f>
        <v>3</v>
      </c>
      <c r="AA46" s="25">
        <f>IFERROR(IF(ISNA(VLOOKUP($B46,Overview!FP$56:FP$61,1,0)),VLOOKUP($B46,Overview!FR$56:FU$61,4,0),VLOOKUP($B46,Overview!FP$56:FS$61,4,0))," ")</f>
        <v>9</v>
      </c>
      <c r="AB46" s="25" t="str">
        <f>IFERROR(IF(ISNA(VLOOKUP($B46,Overview!FW$56:FW$61,1,0)),VLOOKUP($B46,Overview!FY$56:GB$61,4,0),VLOOKUP($B46,Overview!FW$56:FZ$61,4,0))," ")</f>
        <v xml:space="preserve"> </v>
      </c>
      <c r="AC46" s="223" t="s">
        <v>155</v>
      </c>
    </row>
    <row r="47" spans="1:29" x14ac:dyDescent="0.25">
      <c r="A47" s="278"/>
      <c r="B47" s="24" t="s">
        <v>47</v>
      </c>
      <c r="C47" s="25">
        <f>IFERROR(IF(ISNA(VLOOKUP($B47,Overview!D$56:D$61,1,0)),VLOOKUP($B47,Overview!F$56:J$61,4,0),VLOOKUP($B47,Overview!D$56:G$61,4,0))," ")</f>
        <v>3</v>
      </c>
      <c r="D47" s="25">
        <f>IFERROR(IF(ISNA(VLOOKUP($B47,Overview!K$56:K$61,1,0)),VLOOKUP($B47,Overview!M$56:P$61,4,0),VLOOKUP($B47,Overview!K$56:N$61,4,0))," ")</f>
        <v>3</v>
      </c>
      <c r="E47" s="25">
        <f>IFERROR(IF(ISNA(VLOOKUP($B47,Overview!R$56:R$61,1,0)),VLOOKUP($B47,Overview!T$56:W$61,4,0),VLOOKUP($B47,Overview!R$56:U$61,4,0))," ")</f>
        <v>7</v>
      </c>
      <c r="F47" s="25">
        <f>IFERROR(IF(ISNA(VLOOKUP($B47,Overview!Y$56:Y$61,1,0)),VLOOKUP($B47,Overview!AA$56:AD$61,4,0),VLOOKUP($B47,Overview!Y$56:AB$61,4,0))," ")</f>
        <v>8</v>
      </c>
      <c r="G47" s="25">
        <f>IFERROR(IF(ISNA(VLOOKUP($B47,Overview!AF$56:AF$61,1,0)),VLOOKUP($B47,Overview!AH$56:AK$61,4,0),VLOOKUP($B47,Overview!AF$56:AI$61,4,0))," ")</f>
        <v>2</v>
      </c>
      <c r="H47" s="25">
        <f>IFERROR(IF(ISNA(VLOOKUP($B47,Overview!AM$56:AM$61,1,0)),VLOOKUP($B47,Overview!AO$56:AR$61,4,0),VLOOKUP($B47,Overview!AM$56:AP$61,4,0))," ")</f>
        <v>4</v>
      </c>
      <c r="I47" s="25">
        <f>IFERROR(IF(ISNA(VLOOKUP($B47,Overview!AT$56:AT$61,1,0)),VLOOKUP($B47,Overview!AV$56:AY$61,4,0),VLOOKUP($B47,Overview!AT$56:AW$61,4,0))," ")</f>
        <v>4</v>
      </c>
      <c r="J47" s="212" t="str">
        <f>IFERROR(IF(ISNA(VLOOKUP($B47,Overview!BA$56:BA$61,1,0)),VLOOKUP($B47,Overview!BC$56:BF$61,4,0),VLOOKUP($B47,Overview!BA$56:BD$61,4,0))," ")</f>
        <v xml:space="preserve"> </v>
      </c>
      <c r="K47" s="25">
        <f>IFERROR(IF(ISNA(VLOOKUP($B47,Overview!BH$56:BH$61,1,0)),VLOOKUP($B47,Overview!BJ$56:BM$61,4,0),VLOOKUP($B47,Overview!BH$56:BK$61,4,0))," ")</f>
        <v>1</v>
      </c>
      <c r="L47" s="25">
        <f>IFERROR(IF(ISNA(VLOOKUP($B47,Overview!BO$56:BO$61,1,0)),VLOOKUP($B47,Overview!BQ$56:BT$61,4,0),VLOOKUP($B47,Overview!BO$56:BR$61,4,0))," ")</f>
        <v>5</v>
      </c>
      <c r="M47" s="25">
        <f>IFERROR(IF(ISNA(VLOOKUP($B47,Overview!BV$56:BV$61,1,0)),VLOOKUP($B47,Overview!BX$56:CA$61,4,0),VLOOKUP($B47,Overview!BV$56:BY$61,4,0))," ")</f>
        <v>2</v>
      </c>
      <c r="N47" s="25">
        <f>IFERROR(IF(ISNA(VLOOKUP($B47,Overview!CC$56:CC$61,1,0)),VLOOKUP($B47,Overview!CE$56:CH$61,4,0),VLOOKUP($B47,Overview!CC$56:CF$61,4,0))," ")</f>
        <v>1</v>
      </c>
      <c r="O47" s="25" t="str">
        <f>IFERROR(IF(ISNA(VLOOKUP($B47,Overview!CJ$56:CJ$61,1,0)),VLOOKUP($B47,Overview!CL$56:CO$61,4,0),VLOOKUP($B47,Overview!CJ$56:CM$61,4,0))," ")</f>
        <v xml:space="preserve"> </v>
      </c>
      <c r="P47" s="25">
        <f>IFERROR(IF(ISNA(VLOOKUP($B47,Overview!CQ$56:CQ$61,1,0)),VLOOKUP($B47,Overview!CS$56:CV$61,4,0),VLOOKUP($B47,Overview!CQ$56:CT$61,4,0))," ")</f>
        <v>4</v>
      </c>
      <c r="Q47" s="25">
        <f>IFERROR(IF(ISNA(VLOOKUP($B47,Overview!CX$56:CX$61,1,0)),VLOOKUP($B47,Overview!CZ$56:DC$61,4,0),VLOOKUP($B47,Overview!CX$56:DA$61,4,0))," ")</f>
        <v>3</v>
      </c>
      <c r="R47" s="25">
        <f>IFERROR(IF(ISNA(VLOOKUP($B47,Overview!DE$56:DE$61,1,0)),VLOOKUP($B47,Overview!DG$56:DJ$61,4,0),VLOOKUP($B47,Overview!DE$56:DH$61,4,0))," ")</f>
        <v>5</v>
      </c>
      <c r="S47" s="25">
        <f>IFERROR(IF(ISNA(VLOOKUP($B47,Overview!DL$56:DL$61,1,0)),VLOOKUP($B47,Overview!DN$56:DQ$61,4,0),VLOOKUP($B47,Overview!DL$56:DO$61,4,0))," ")</f>
        <v>5</v>
      </c>
      <c r="T47" s="25">
        <f>IFERROR(IF(ISNA(VLOOKUP($B47,Overview!DS$56:DS$61,1,0)),VLOOKUP($B47,Overview!DU$56:DX$61,4,0),VLOOKUP($B47,Overview!DS$56:DV$61,4,0))," ")</f>
        <v>1</v>
      </c>
      <c r="U47" s="25">
        <f>IFERROR(IF(ISNA(VLOOKUP($B47,Overview!DZ$56:DZ$61,1,0)),VLOOKUP($B47,Overview!EB$56:EE$61,4,0),VLOOKUP($B47,Overview!DZ$56:EC$61,4,0))," ")</f>
        <v>1</v>
      </c>
      <c r="V47" s="25">
        <f>IFERROR(IF(ISNA(VLOOKUP($B47,Overview!EG$56:EG$61,1,0)),VLOOKUP($B47,Overview!EI$56:EL$61,4,0),VLOOKUP($B47,Overview!EG$56:EJ$61,4,0))," ")</f>
        <v>3</v>
      </c>
      <c r="W47" s="25" t="str">
        <f>IFERROR(IF(ISNA(VLOOKUP($B47,Overview!EN$56:EN$61,1,0)),VLOOKUP($B47,Overview!EP$56:ES$61,4,0),VLOOKUP($B47,Overview!EN$56:EQ$61,4,0))," ")</f>
        <v xml:space="preserve"> </v>
      </c>
      <c r="X47" s="25">
        <f>IFERROR(IF(ISNA(VLOOKUP($B47,Overview!EU$56:EU$61,1,0)),VLOOKUP($B47,Overview!EW$56:EZ$61,4,0),VLOOKUP($B47,Overview!EU$56:EX$61,4,0))," ")</f>
        <v>2</v>
      </c>
      <c r="Y47" s="25">
        <f>IFERROR(IF(ISNA(VLOOKUP($B47,Overview!FB$56:FB$61,1,0)),VLOOKUP($B47,Overview!FD$56:FG$61,4,0),VLOOKUP($B47,Overview!FB$56:FE$61,4,0))," ")</f>
        <v>5</v>
      </c>
      <c r="Z47" s="25">
        <f>IFERROR(IF(ISNA(VLOOKUP($B47,Overview!FI$56:FI$61,1,0)),VLOOKUP($B47,Overview!FK$56:FN$61,4,0),VLOOKUP($B47,Overview!FI$56:FL$61,4,0))," ")</f>
        <v>6</v>
      </c>
      <c r="AA47" s="25">
        <f>IFERROR(IF(ISNA(VLOOKUP($B47,Overview!FP$56:FP$61,1,0)),VLOOKUP($B47,Overview!FR$56:FU$61,4,0),VLOOKUP($B47,Overview!FP$56:FS$61,4,0))," ")</f>
        <v>3</v>
      </c>
      <c r="AB47" s="25" t="str">
        <f>IFERROR(IF(ISNA(VLOOKUP($B47,Overview!FW$56:FW$61,1,0)),VLOOKUP($B47,Overview!FY$56:GB$61,4,0),VLOOKUP($B47,Overview!FW$56:FZ$61,4,0))," ")</f>
        <v xml:space="preserve"> </v>
      </c>
      <c r="AC47" s="223" t="s">
        <v>155</v>
      </c>
    </row>
    <row r="48" spans="1:29" x14ac:dyDescent="0.25">
      <c r="A48" s="278"/>
      <c r="B48" s="24" t="s">
        <v>68</v>
      </c>
      <c r="C48" s="25">
        <f>IFERROR(IF(ISNA(VLOOKUP($B48,Overview!D$56:D$61,1,0)),VLOOKUP($B48,Overview!F$56:J$61,4,0),VLOOKUP($B48,Overview!D$56:G$61,4,0))," ")</f>
        <v>9</v>
      </c>
      <c r="D48" s="25">
        <f>IFERROR(IF(ISNA(VLOOKUP($B48,Overview!K$56:K$61,1,0)),VLOOKUP($B48,Overview!M$56:P$61,4,0),VLOOKUP($B48,Overview!K$56:N$61,4,0))," ")</f>
        <v>5</v>
      </c>
      <c r="E48" s="25">
        <f>IFERROR(IF(ISNA(VLOOKUP($B48,Overview!R$56:R$61,1,0)),VLOOKUP($B48,Overview!T$56:W$61,4,0),VLOOKUP($B48,Overview!R$56:U$61,4,0))," ")</f>
        <v>3</v>
      </c>
      <c r="F48" s="25">
        <f>IFERROR(IF(ISNA(VLOOKUP($B48,Overview!Y$56:Y$61,1,0)),VLOOKUP($B48,Overview!AA$56:AD$61,4,0),VLOOKUP($B48,Overview!Y$56:AB$61,4,0))," ")</f>
        <v>5</v>
      </c>
      <c r="G48" s="25">
        <f>IFERROR(IF(ISNA(VLOOKUP($B48,Overview!AF$56:AF$61,1,0)),VLOOKUP($B48,Overview!AH$56:AK$61,4,0),VLOOKUP($B48,Overview!AF$56:AI$61,4,0))," ")</f>
        <v>6</v>
      </c>
      <c r="H48" s="25">
        <f>IFERROR(IF(ISNA(VLOOKUP($B48,Overview!AM$56:AM$61,1,0)),VLOOKUP($B48,Overview!AO$56:AR$61,4,0),VLOOKUP($B48,Overview!AM$56:AP$61,4,0))," ")</f>
        <v>6</v>
      </c>
      <c r="I48" s="25">
        <f>IFERROR(IF(ISNA(VLOOKUP($B48,Overview!AT$56:AT$61,1,0)),VLOOKUP($B48,Overview!AV$56:AY$61,4,0),VLOOKUP($B48,Overview!AT$56:AW$61,4,0))," ")</f>
        <v>8</v>
      </c>
      <c r="J48" s="212" t="str">
        <f>IFERROR(IF(ISNA(VLOOKUP($B48,Overview!BA$56:BA$61,1,0)),VLOOKUP($B48,Overview!BC$56:BF$61,4,0),VLOOKUP($B48,Overview!BA$56:BD$61,4,0))," ")</f>
        <v xml:space="preserve"> </v>
      </c>
      <c r="K48" s="25">
        <f>IFERROR(IF(ISNA(VLOOKUP($B48,Overview!BH$56:BH$61,1,0)),VLOOKUP($B48,Overview!BJ$56:BM$61,4,0),VLOOKUP($B48,Overview!BH$56:BK$61,4,0))," ")</f>
        <v>8</v>
      </c>
      <c r="L48" s="25">
        <f>IFERROR(IF(ISNA(VLOOKUP($B48,Overview!BO$56:BO$61,1,0)),VLOOKUP($B48,Overview!BQ$56:BT$61,4,0),VLOOKUP($B48,Overview!BO$56:BR$61,4,0))," ")</f>
        <v>7</v>
      </c>
      <c r="M48" s="25">
        <f>IFERROR(IF(ISNA(VLOOKUP($B48,Overview!BV$56:BV$61,1,0)),VLOOKUP($B48,Overview!BX$56:CA$61,4,0),VLOOKUP($B48,Overview!BV$56:BY$61,4,0))," ")</f>
        <v>2</v>
      </c>
      <c r="N48" s="25">
        <f>IFERROR(IF(ISNA(VLOOKUP($B48,Overview!CC$56:CC$61,1,0)),VLOOKUP($B48,Overview!CE$56:CH$61,4,0),VLOOKUP($B48,Overview!CC$56:CF$61,4,0))," ")</f>
        <v>5</v>
      </c>
      <c r="O48" s="25" t="str">
        <f>IFERROR(IF(ISNA(VLOOKUP($B48,Overview!CJ$56:CJ$61,1,0)),VLOOKUP($B48,Overview!CL$56:CO$61,4,0),VLOOKUP($B48,Overview!CJ$56:CM$61,4,0))," ")</f>
        <v xml:space="preserve"> </v>
      </c>
      <c r="P48" s="25">
        <f>IFERROR(IF(ISNA(VLOOKUP($B48,Overview!CQ$56:CQ$61,1,0)),VLOOKUP($B48,Overview!CS$56:CV$61,4,0),VLOOKUP($B48,Overview!CQ$56:CT$61,4,0))," ")</f>
        <v>8</v>
      </c>
      <c r="Q48" s="25">
        <f>IFERROR(IF(ISNA(VLOOKUP($B48,Overview!CX$56:CX$61,1,0)),VLOOKUP($B48,Overview!CZ$56:DC$61,4,0),VLOOKUP($B48,Overview!CX$56:DA$61,4,0))," ")</f>
        <v>5</v>
      </c>
      <c r="R48" s="25">
        <f>IFERROR(IF(ISNA(VLOOKUP($B48,Overview!DE$56:DE$61,1,0)),VLOOKUP($B48,Overview!DG$56:DJ$61,4,0),VLOOKUP($B48,Overview!DE$56:DH$61,4,0))," ")</f>
        <v>5</v>
      </c>
      <c r="S48" s="25">
        <f>IFERROR(IF(ISNA(VLOOKUP($B48,Overview!DL$56:DL$61,1,0)),VLOOKUP($B48,Overview!DN$56:DQ$61,4,0),VLOOKUP($B48,Overview!DL$56:DO$61,4,0))," ")</f>
        <v>6</v>
      </c>
      <c r="T48" s="25">
        <f>IFERROR(IF(ISNA(VLOOKUP($B48,Overview!DS$56:DS$61,1,0)),VLOOKUP($B48,Overview!DU$56:DX$61,4,0),VLOOKUP($B48,Overview!DS$56:DV$61,4,0))," ")</f>
        <v>8</v>
      </c>
      <c r="U48" s="25">
        <f>IFERROR(IF(ISNA(VLOOKUP($B48,Overview!DZ$56:DZ$61,1,0)),VLOOKUP($B48,Overview!EB$56:EE$61,4,0),VLOOKUP($B48,Overview!DZ$56:EC$61,4,0))," ")</f>
        <v>6</v>
      </c>
      <c r="V48" s="25">
        <f>IFERROR(IF(ISNA(VLOOKUP($B48,Overview!EG$56:EG$61,1,0)),VLOOKUP($B48,Overview!EI$56:EL$61,4,0),VLOOKUP($B48,Overview!EG$56:EJ$61,4,0))," ")</f>
        <v>7</v>
      </c>
      <c r="W48" s="25" t="str">
        <f>IFERROR(IF(ISNA(VLOOKUP($B48,Overview!EN$56:EN$61,1,0)),VLOOKUP($B48,Overview!EP$56:ES$61,4,0),VLOOKUP($B48,Overview!EN$56:EQ$61,4,0))," ")</f>
        <v xml:space="preserve"> </v>
      </c>
      <c r="X48" s="25">
        <f>IFERROR(IF(ISNA(VLOOKUP($B48,Overview!EU$56:EU$61,1,0)),VLOOKUP($B48,Overview!EW$56:EZ$61,4,0),VLOOKUP($B48,Overview!EU$56:EX$61,4,0))," ")</f>
        <v>10</v>
      </c>
      <c r="Y48" s="25">
        <f>IFERROR(IF(ISNA(VLOOKUP($B48,Overview!FB$56:FB$61,1,0)),VLOOKUP($B48,Overview!FD$56:FG$61,4,0),VLOOKUP($B48,Overview!FB$56:FE$61,4,0))," ")</f>
        <v>2</v>
      </c>
      <c r="Z48" s="25">
        <f>IFERROR(IF(ISNA(VLOOKUP($B48,Overview!FI$56:FI$61,1,0)),VLOOKUP($B48,Overview!FK$56:FN$61,4,0),VLOOKUP($B48,Overview!FI$56:FL$61,4,0))," ")</f>
        <v>6</v>
      </c>
      <c r="AA48" s="25">
        <f>IFERROR(IF(ISNA(VLOOKUP($B48,Overview!FP$56:FP$61,1,0)),VLOOKUP($B48,Overview!FR$56:FU$61,4,0),VLOOKUP($B48,Overview!FP$56:FS$61,4,0))," ")</f>
        <v>6</v>
      </c>
      <c r="AB48" s="25" t="str">
        <f>IFERROR(IF(ISNA(VLOOKUP($B48,Overview!FW$56:FW$61,1,0)),VLOOKUP($B48,Overview!FY$56:GB$61,4,0),VLOOKUP($B48,Overview!FW$56:FZ$61,4,0))," ")</f>
        <v xml:space="preserve"> </v>
      </c>
      <c r="AC48" s="223" t="s">
        <v>155</v>
      </c>
    </row>
    <row r="49" spans="1:29" x14ac:dyDescent="0.25">
      <c r="A49" s="278"/>
      <c r="B49" s="24" t="s">
        <v>49</v>
      </c>
      <c r="C49" s="25">
        <f>IFERROR(IF(ISNA(VLOOKUP($B49,Overview!D$56:D$61,1,0)),VLOOKUP($B49,Overview!F$56:J$61,4,0),VLOOKUP($B49,Overview!D$56:G$61,4,0))," ")</f>
        <v>9</v>
      </c>
      <c r="D49" s="25">
        <f>IFERROR(IF(ISNA(VLOOKUP($B49,Overview!K$56:K$61,1,0)),VLOOKUP($B49,Overview!M$56:P$61,4,0),VLOOKUP($B49,Overview!K$56:N$61,4,0))," ")</f>
        <v>7</v>
      </c>
      <c r="E49" s="25">
        <f>IFERROR(IF(ISNA(VLOOKUP($B49,Overview!R$56:R$61,1,0)),VLOOKUP($B49,Overview!T$56:W$61,4,0),VLOOKUP($B49,Overview!R$56:U$61,4,0))," ")</f>
        <v>5</v>
      </c>
      <c r="F49" s="25">
        <f>IFERROR(IF(ISNA(VLOOKUP($B49,Overview!Y$56:Y$61,1,0)),VLOOKUP($B49,Overview!AA$56:AD$61,4,0),VLOOKUP($B49,Overview!Y$56:AB$61,4,0))," ")</f>
        <v>1</v>
      </c>
      <c r="G49" s="25">
        <f>IFERROR(IF(ISNA(VLOOKUP($B49,Overview!AF$56:AF$61,1,0)),VLOOKUP($B49,Overview!AH$56:AK$61,4,0),VLOOKUP($B49,Overview!AF$56:AI$61,4,0))," ")</f>
        <v>4</v>
      </c>
      <c r="H49" s="25">
        <f>IFERROR(IF(ISNA(VLOOKUP($B49,Overview!AM$56:AM$61,1,0)),VLOOKUP($B49,Overview!AO$56:AR$61,4,0),VLOOKUP($B49,Overview!AM$56:AP$61,4,0))," ")</f>
        <v>6</v>
      </c>
      <c r="I49" s="25">
        <f>IFERROR(IF(ISNA(VLOOKUP($B49,Overview!AT$56:AT$61,1,0)),VLOOKUP($B49,Overview!AV$56:AY$61,4,0),VLOOKUP($B49,Overview!AT$56:AW$61,4,0))," ")</f>
        <v>4</v>
      </c>
      <c r="J49" s="212" t="str">
        <f>IFERROR(IF(ISNA(VLOOKUP($B49,Overview!BA$56:BA$61,1,0)),VLOOKUP($B49,Overview!BC$56:BF$61,4,0),VLOOKUP($B49,Overview!BA$56:BD$61,4,0))," ")</f>
        <v xml:space="preserve"> </v>
      </c>
      <c r="K49" s="25">
        <f>IFERROR(IF(ISNA(VLOOKUP($B49,Overview!BH$56:BH$61,1,0)),VLOOKUP($B49,Overview!BJ$56:BM$61,4,0),VLOOKUP($B49,Overview!BH$56:BK$61,4,0))," ")</f>
        <v>1</v>
      </c>
      <c r="L49" s="25">
        <f>IFERROR(IF(ISNA(VLOOKUP($B49,Overview!BO$56:BO$61,1,0)),VLOOKUP($B49,Overview!BQ$56:BT$61,4,0),VLOOKUP($B49,Overview!BO$56:BR$61,4,0))," ")</f>
        <v>6</v>
      </c>
      <c r="M49" s="25">
        <f>IFERROR(IF(ISNA(VLOOKUP($B49,Overview!BV$56:BV$61,1,0)),VLOOKUP($B49,Overview!BX$56:CA$61,4,0),VLOOKUP($B49,Overview!BV$56:BY$61,4,0))," ")</f>
        <v>4</v>
      </c>
      <c r="N49" s="25">
        <f>IFERROR(IF(ISNA(VLOOKUP($B49,Overview!CC$56:CC$61,1,0)),VLOOKUP($B49,Overview!CE$56:CH$61,4,0),VLOOKUP($B49,Overview!CC$56:CF$61,4,0))," ")</f>
        <v>5</v>
      </c>
      <c r="O49" s="25" t="str">
        <f>IFERROR(IF(ISNA(VLOOKUP($B49,Overview!CJ$56:CJ$61,1,0)),VLOOKUP($B49,Overview!CL$56:CO$61,4,0),VLOOKUP($B49,Overview!CJ$56:CM$61,4,0))," ")</f>
        <v xml:space="preserve"> </v>
      </c>
      <c r="P49" s="25">
        <f>IFERROR(IF(ISNA(VLOOKUP($B49,Overview!CQ$56:CQ$61,1,0)),VLOOKUP($B49,Overview!CS$56:CV$61,4,0),VLOOKUP($B49,Overview!CQ$56:CT$61,4,0))," ")</f>
        <v>6</v>
      </c>
      <c r="Q49" s="25">
        <f>IFERROR(IF(ISNA(VLOOKUP($B49,Overview!CX$56:CX$61,1,0)),VLOOKUP($B49,Overview!CZ$56:DC$61,4,0),VLOOKUP($B49,Overview!CX$56:DA$61,4,0))," ")</f>
        <v>6</v>
      </c>
      <c r="R49" s="25">
        <f>IFERROR(IF(ISNA(VLOOKUP($B49,Overview!DE$56:DE$61,1,0)),VLOOKUP($B49,Overview!DG$56:DJ$61,4,0),VLOOKUP($B49,Overview!DE$56:DH$61,4,0))," ")</f>
        <v>7</v>
      </c>
      <c r="S49" s="25">
        <f>IFERROR(IF(ISNA(VLOOKUP($B49,Overview!DL$56:DL$61,1,0)),VLOOKUP($B49,Overview!DN$56:DQ$61,4,0),VLOOKUP($B49,Overview!DL$56:DO$61,4,0))," ")</f>
        <v>5</v>
      </c>
      <c r="T49" s="25">
        <f>IFERROR(IF(ISNA(VLOOKUP($B49,Overview!DS$56:DS$61,1,0)),VLOOKUP($B49,Overview!DU$56:DX$61,4,0),VLOOKUP($B49,Overview!DS$56:DV$61,4,0))," ")</f>
        <v>8</v>
      </c>
      <c r="U49" s="25">
        <f>IFERROR(IF(ISNA(VLOOKUP($B49,Overview!DZ$56:DZ$61,1,0)),VLOOKUP($B49,Overview!EB$56:EE$61,4,0),VLOOKUP($B49,Overview!DZ$56:EC$61,4,0))," ")</f>
        <v>6</v>
      </c>
      <c r="V49" s="25">
        <f>IFERROR(IF(ISNA(VLOOKUP($B49,Overview!EG$56:EG$61,1,0)),VLOOKUP($B49,Overview!EI$56:EL$61,4,0),VLOOKUP($B49,Overview!EG$56:EJ$61,4,0))," ")</f>
        <v>5</v>
      </c>
      <c r="W49" s="25" t="str">
        <f>IFERROR(IF(ISNA(VLOOKUP($B49,Overview!EN$56:EN$61,1,0)),VLOOKUP($B49,Overview!EP$56:ES$61,4,0),VLOOKUP($B49,Overview!EN$56:EQ$61,4,0))," ")</f>
        <v xml:space="preserve"> </v>
      </c>
      <c r="X49" s="25">
        <f>IFERROR(IF(ISNA(VLOOKUP($B49,Overview!EU$56:EU$61,1,0)),VLOOKUP($B49,Overview!EW$56:EZ$61,4,0),VLOOKUP($B49,Overview!EU$56:EX$61,4,0))," ")</f>
        <v>5</v>
      </c>
      <c r="Y49" s="25">
        <f>IFERROR(IF(ISNA(VLOOKUP($B49,Overview!FB$56:FB$61,1,0)),VLOOKUP($B49,Overview!FD$56:FG$61,4,0),VLOOKUP($B49,Overview!FB$56:FE$61,4,0))," ")</f>
        <v>4</v>
      </c>
      <c r="Z49" s="25">
        <f>IFERROR(IF(ISNA(VLOOKUP($B49,Overview!FI$56:FI$61,1,0)),VLOOKUP($B49,Overview!FK$56:FN$61,4,0),VLOOKUP($B49,Overview!FI$56:FL$61,4,0))," ")</f>
        <v>3</v>
      </c>
      <c r="AA49" s="25">
        <f>IFERROR(IF(ISNA(VLOOKUP($B49,Overview!FP$56:FP$61,1,0)),VLOOKUP($B49,Overview!FR$56:FU$61,4,0),VLOOKUP($B49,Overview!FP$56:FS$61,4,0))," ")</f>
        <v>7</v>
      </c>
      <c r="AB49" s="25" t="str">
        <f>IFERROR(IF(ISNA(VLOOKUP($B49,Overview!FW$56:FW$61,1,0)),VLOOKUP($B49,Overview!FY$56:GB$61,4,0),VLOOKUP($B49,Overview!FW$56:FZ$61,4,0))," ")</f>
        <v xml:space="preserve"> </v>
      </c>
      <c r="AC49" s="223" t="s">
        <v>155</v>
      </c>
    </row>
    <row r="50" spans="1:29" x14ac:dyDescent="0.25">
      <c r="A50" s="278"/>
      <c r="B50" s="24" t="s">
        <v>26</v>
      </c>
      <c r="C50" s="25">
        <f>IFERROR(IF(ISNA(VLOOKUP($B50,Overview!D$56:D$61,1,0)),VLOOKUP($B50,Overview!F$56:J$61,4,0),VLOOKUP($B50,Overview!D$56:G$61,4,0))," ")</f>
        <v>6</v>
      </c>
      <c r="D50" s="25">
        <f>IFERROR(IF(ISNA(VLOOKUP($B50,Overview!K$56:K$61,1,0)),VLOOKUP($B50,Overview!M$56:P$61,4,0),VLOOKUP($B50,Overview!K$56:N$61,4,0))," ")</f>
        <v>4</v>
      </c>
      <c r="E50" s="25">
        <f>IFERROR(IF(ISNA(VLOOKUP($B50,Overview!R$56:R$61,1,0)),VLOOKUP($B50,Overview!T$56:W$61,4,0),VLOOKUP($B50,Overview!R$56:U$61,4,0))," ")</f>
        <v>9</v>
      </c>
      <c r="F50" s="25">
        <f>IFERROR(IF(ISNA(VLOOKUP($B50,Overview!Y$56:Y$61,1,0)),VLOOKUP($B50,Overview!AA$56:AD$61,4,0),VLOOKUP($B50,Overview!Y$56:AB$61,4,0))," ")</f>
        <v>7</v>
      </c>
      <c r="G50" s="25">
        <f>IFERROR(IF(ISNA(VLOOKUP($B50,Overview!AF$56:AF$61,1,0)),VLOOKUP($B50,Overview!AH$56:AK$61,4,0),VLOOKUP($B50,Overview!AF$56:AI$61,4,0))," ")</f>
        <v>10</v>
      </c>
      <c r="H50" s="25">
        <f>IFERROR(IF(ISNA(VLOOKUP($B50,Overview!AM$56:AM$61,1,0)),VLOOKUP($B50,Overview!AO$56:AR$61,4,0),VLOOKUP($B50,Overview!AM$56:AP$61,4,0))," ")</f>
        <v>6</v>
      </c>
      <c r="I50" s="25">
        <f>IFERROR(IF(ISNA(VLOOKUP($B50,Overview!AT$56:AT$61,1,0)),VLOOKUP($B50,Overview!AV$56:AY$61,4,0),VLOOKUP($B50,Overview!AT$56:AW$61,4,0))," ")</f>
        <v>4</v>
      </c>
      <c r="J50" s="212" t="str">
        <f>IFERROR(IF(ISNA(VLOOKUP($B50,Overview!BA$56:BA$61,1,0)),VLOOKUP($B50,Overview!BC$56:BF$61,4,0),VLOOKUP($B50,Overview!BA$56:BD$61,4,0))," ")</f>
        <v xml:space="preserve"> </v>
      </c>
      <c r="K50" s="25">
        <f>IFERROR(IF(ISNA(VLOOKUP($B50,Overview!BH$56:BH$61,1,0)),VLOOKUP($B50,Overview!BJ$56:BM$61,4,0),VLOOKUP($B50,Overview!BH$56:BK$61,4,0))," ")</f>
        <v>8</v>
      </c>
      <c r="L50" s="25">
        <f>IFERROR(IF(ISNA(VLOOKUP($B50,Overview!BO$56:BO$61,1,0)),VLOOKUP($B50,Overview!BQ$56:BT$61,4,0),VLOOKUP($B50,Overview!BO$56:BR$61,4,0))," ")</f>
        <v>8</v>
      </c>
      <c r="M50" s="25">
        <f>IFERROR(IF(ISNA(VLOOKUP($B50,Overview!BV$56:BV$61,1,0)),VLOOKUP($B50,Overview!BX$56:CA$61,4,0),VLOOKUP($B50,Overview!BV$56:BY$61,4,0))," ")</f>
        <v>7</v>
      </c>
      <c r="N50" s="25">
        <f>IFERROR(IF(ISNA(VLOOKUP($B50,Overview!CC$56:CC$61,1,0)),VLOOKUP($B50,Overview!CE$56:CH$61,4,0),VLOOKUP($B50,Overview!CC$56:CF$61,4,0))," ")</f>
        <v>11</v>
      </c>
      <c r="O50" s="25" t="str">
        <f>IFERROR(IF(ISNA(VLOOKUP($B50,Overview!CJ$56:CJ$61,1,0)),VLOOKUP($B50,Overview!CL$56:CO$61,4,0),VLOOKUP($B50,Overview!CJ$56:CM$61,4,0))," ")</f>
        <v xml:space="preserve"> </v>
      </c>
      <c r="P50" s="25">
        <f>IFERROR(IF(ISNA(VLOOKUP($B50,Overview!CQ$56:CQ$61,1,0)),VLOOKUP($B50,Overview!CS$56:CV$61,4,0),VLOOKUP($B50,Overview!CQ$56:CT$61,4,0))," ")</f>
        <v>7</v>
      </c>
      <c r="Q50" s="25">
        <f>IFERROR(IF(ISNA(VLOOKUP($B50,Overview!CX$56:CX$61,1,0)),VLOOKUP($B50,Overview!CZ$56:DC$61,4,0),VLOOKUP($B50,Overview!CX$56:DA$61,4,0))," ")</f>
        <v>8</v>
      </c>
      <c r="R50" s="25">
        <f>IFERROR(IF(ISNA(VLOOKUP($B50,Overview!DE$56:DE$61,1,0)),VLOOKUP($B50,Overview!DG$56:DJ$61,4,0),VLOOKUP($B50,Overview!DE$56:DH$61,4,0))," ")</f>
        <v>7</v>
      </c>
      <c r="S50" s="25">
        <f>IFERROR(IF(ISNA(VLOOKUP($B50,Overview!DL$56:DL$61,1,0)),VLOOKUP($B50,Overview!DN$56:DQ$61,4,0),VLOOKUP($B50,Overview!DL$56:DO$61,4,0))," ")</f>
        <v>1</v>
      </c>
      <c r="T50" s="25">
        <f>IFERROR(IF(ISNA(VLOOKUP($B50,Overview!DS$56:DS$61,1,0)),VLOOKUP($B50,Overview!DU$56:DX$61,4,0),VLOOKUP($B50,Overview!DS$56:DV$61,4,0))," ")</f>
        <v>8</v>
      </c>
      <c r="U50" s="25">
        <f>IFERROR(IF(ISNA(VLOOKUP($B50,Overview!DZ$56:DZ$61,1,0)),VLOOKUP($B50,Overview!EB$56:EE$61,4,0),VLOOKUP($B50,Overview!DZ$56:EC$61,4,0))," ")</f>
        <v>6</v>
      </c>
      <c r="V50" s="25">
        <f>IFERROR(IF(ISNA(VLOOKUP($B50,Overview!EG$56:EG$61,1,0)),VLOOKUP($B50,Overview!EI$56:EL$61,4,0),VLOOKUP($B50,Overview!EG$56:EJ$61,4,0))," ")</f>
        <v>4</v>
      </c>
      <c r="W50" s="25" t="str">
        <f>IFERROR(IF(ISNA(VLOOKUP($B50,Overview!EN$56:EN$61,1,0)),VLOOKUP($B50,Overview!EP$56:ES$61,4,0),VLOOKUP($B50,Overview!EN$56:EQ$61,4,0))," ")</f>
        <v xml:space="preserve"> </v>
      </c>
      <c r="X50" s="25">
        <f>IFERROR(IF(ISNA(VLOOKUP($B50,Overview!EU$56:EU$61,1,0)),VLOOKUP($B50,Overview!EW$56:EZ$61,4,0),VLOOKUP($B50,Overview!EU$56:EX$61,4,0))," ")</f>
        <v>5</v>
      </c>
      <c r="Y50" s="25">
        <f>IFERROR(IF(ISNA(VLOOKUP($B50,Overview!FB$56:FB$61,1,0)),VLOOKUP($B50,Overview!FD$56:FG$61,4,0),VLOOKUP($B50,Overview!FB$56:FE$61,4,0))," ")</f>
        <v>8</v>
      </c>
      <c r="Z50" s="25">
        <f>IFERROR(IF(ISNA(VLOOKUP($B50,Overview!FI$56:FI$61,1,0)),VLOOKUP($B50,Overview!FK$56:FN$61,4,0),VLOOKUP($B50,Overview!FI$56:FL$61,4,0))," ")</f>
        <v>7</v>
      </c>
      <c r="AA50" s="25">
        <f>IFERROR(IF(ISNA(VLOOKUP($B50,Overview!FP$56:FP$61,1,0)),VLOOKUP($B50,Overview!FR$56:FU$61,4,0),VLOOKUP($B50,Overview!FP$56:FS$61,4,0))," ")</f>
        <v>9</v>
      </c>
      <c r="AB50" s="25" t="str">
        <f>IFERROR(IF(ISNA(VLOOKUP($B50,Overview!FW$56:FW$61,1,0)),VLOOKUP($B50,Overview!FY$56:GB$61,4,0),VLOOKUP($B50,Overview!FW$56:FZ$61,4,0))," ")</f>
        <v xml:space="preserve"> </v>
      </c>
      <c r="AC50" s="223" t="s">
        <v>155</v>
      </c>
    </row>
    <row r="51" spans="1:29" x14ac:dyDescent="0.25">
      <c r="A51" s="278"/>
      <c r="B51" s="24" t="s">
        <v>91</v>
      </c>
      <c r="C51" s="25">
        <f>IFERROR(IF(ISNA(VLOOKUP($B51,Overview!D$56:D$61,1,0)),VLOOKUP($B51,Overview!F$56:J$61,4,0),VLOOKUP($B51,Overview!D$56:G$61,4,0))," ")</f>
        <v>3</v>
      </c>
      <c r="D51" s="25">
        <f>IFERROR(IF(ISNA(VLOOKUP($B51,Overview!K$56:K$61,1,0)),VLOOKUP($B51,Overview!M$56:P$61,4,0),VLOOKUP($B51,Overview!K$56:N$61,4,0))," ")</f>
        <v>2</v>
      </c>
      <c r="E51" s="25">
        <f>IFERROR(IF(ISNA(VLOOKUP($B51,Overview!R$56:R$61,1,0)),VLOOKUP($B51,Overview!T$56:W$61,4,0),VLOOKUP($B51,Overview!R$56:U$61,4,0))," ")</f>
        <v>2</v>
      </c>
      <c r="F51" s="25">
        <f>IFERROR(IF(ISNA(VLOOKUP($B51,Overview!Y$56:Y$61,1,0)),VLOOKUP($B51,Overview!AA$56:AD$61,4,0),VLOOKUP($B51,Overview!Y$56:AB$61,4,0))," ")</f>
        <v>4</v>
      </c>
      <c r="G51" s="25">
        <f>IFERROR(IF(ISNA(VLOOKUP($B51,Overview!AF$56:AF$61,1,0)),VLOOKUP($B51,Overview!AH$56:AK$61,4,0),VLOOKUP($B51,Overview!AF$56:AI$61,4,0))," ")</f>
        <v>6</v>
      </c>
      <c r="H51" s="25">
        <f>IFERROR(IF(ISNA(VLOOKUP($B51,Overview!AM$56:AM$61,1,0)),VLOOKUP($B51,Overview!AO$56:AR$61,4,0),VLOOKUP($B51,Overview!AM$56:AP$61,4,0))," ")</f>
        <v>1</v>
      </c>
      <c r="I51" s="25">
        <f>IFERROR(IF(ISNA(VLOOKUP($B51,Overview!AT$56:AT$61,1,0)),VLOOKUP($B51,Overview!AV$56:AY$61,4,0),VLOOKUP($B51,Overview!AT$56:AW$61,4,0))," ")</f>
        <v>2</v>
      </c>
      <c r="J51" s="212" t="str">
        <f>IFERROR(IF(ISNA(VLOOKUP($B51,Overview!BA$56:BA$61,1,0)),VLOOKUP($B51,Overview!BC$56:BF$61,4,0),VLOOKUP($B51,Overview!BA$56:BD$61,4,0))," ")</f>
        <v xml:space="preserve"> </v>
      </c>
      <c r="K51" s="25">
        <f>IFERROR(IF(ISNA(VLOOKUP($B51,Overview!BH$56:BH$61,1,0)),VLOOKUP($B51,Overview!BJ$56:BM$61,4,0),VLOOKUP($B51,Overview!BH$56:BK$61,4,0))," ")</f>
        <v>6</v>
      </c>
      <c r="L51" s="25">
        <f>IFERROR(IF(ISNA(VLOOKUP($B51,Overview!BO$56:BO$61,1,0)),VLOOKUP($B51,Overview!BQ$56:BT$61,4,0),VLOOKUP($B51,Overview!BO$56:BR$61,4,0))," ")</f>
        <v>4</v>
      </c>
      <c r="M51" s="25">
        <f>IFERROR(IF(ISNA(VLOOKUP($B51,Overview!BV$56:BV$61,1,0)),VLOOKUP($B51,Overview!BX$56:CA$61,4,0),VLOOKUP($B51,Overview!BV$56:BY$61,4,0))," ")</f>
        <v>2</v>
      </c>
      <c r="N51" s="25">
        <f>IFERROR(IF(ISNA(VLOOKUP($B51,Overview!CC$56:CC$61,1,0)),VLOOKUP($B51,Overview!CE$56:CH$61,4,0),VLOOKUP($B51,Overview!CC$56:CF$61,4,0))," ")</f>
        <v>6</v>
      </c>
      <c r="O51" s="25" t="str">
        <f>IFERROR(IF(ISNA(VLOOKUP($B51,Overview!CJ$56:CJ$61,1,0)),VLOOKUP($B51,Overview!CL$56:CO$61,4,0),VLOOKUP($B51,Overview!CJ$56:CM$61,4,0))," ")</f>
        <v xml:space="preserve"> </v>
      </c>
      <c r="P51" s="25">
        <f>IFERROR(IF(ISNA(VLOOKUP($B51,Overview!CQ$56:CQ$61,1,0)),VLOOKUP($B51,Overview!CS$56:CV$61,4,0),VLOOKUP($B51,Overview!CQ$56:CT$61,4,0))," ")</f>
        <v>6</v>
      </c>
      <c r="Q51" s="25">
        <f>IFERROR(IF(ISNA(VLOOKUP($B51,Overview!CX$56:CX$61,1,0)),VLOOKUP($B51,Overview!CZ$56:DC$61,4,0),VLOOKUP($B51,Overview!CX$56:DA$61,4,0))," ")</f>
        <v>4</v>
      </c>
      <c r="R51" s="25">
        <f>IFERROR(IF(ISNA(VLOOKUP($B51,Overview!DE$56:DE$61,1,0)),VLOOKUP($B51,Overview!DG$56:DJ$61,4,0),VLOOKUP($B51,Overview!DE$56:DH$61,4,0))," ")</f>
        <v>2</v>
      </c>
      <c r="S51" s="25">
        <f>IFERROR(IF(ISNA(VLOOKUP($B51,Overview!DL$56:DL$61,1,0)),VLOOKUP($B51,Overview!DN$56:DQ$61,4,0),VLOOKUP($B51,Overview!DL$56:DO$61,4,0))," ")</f>
        <v>7</v>
      </c>
      <c r="T51" s="25">
        <f>IFERROR(IF(ISNA(VLOOKUP($B51,Overview!DS$56:DS$61,1,0)),VLOOKUP($B51,Overview!DU$56:DX$61,4,0),VLOOKUP($B51,Overview!DS$56:DV$61,4,0))," ")</f>
        <v>4</v>
      </c>
      <c r="U51" s="25">
        <f>IFERROR(IF(ISNA(VLOOKUP($B51,Overview!DZ$56:DZ$61,1,0)),VLOOKUP($B51,Overview!EB$56:EE$61,4,0),VLOOKUP($B51,Overview!DZ$56:EC$61,4,0))," ")</f>
        <v>4</v>
      </c>
      <c r="V51" s="25">
        <f>IFERROR(IF(ISNA(VLOOKUP($B51,Overview!EG$56:EG$61,1,0)),VLOOKUP($B51,Overview!EI$56:EL$61,4,0),VLOOKUP($B51,Overview!EG$56:EJ$61,4,0))," ")</f>
        <v>3</v>
      </c>
      <c r="W51" s="25" t="str">
        <f>IFERROR(IF(ISNA(VLOOKUP($B51,Overview!EN$56:EN$61,1,0)),VLOOKUP($B51,Overview!EP$56:ES$61,4,0),VLOOKUP($B51,Overview!EN$56:EQ$61,4,0))," ")</f>
        <v xml:space="preserve"> </v>
      </c>
      <c r="X51" s="25">
        <f>IFERROR(IF(ISNA(VLOOKUP($B51,Overview!EU$56:EU$61,1,0)),VLOOKUP($B51,Overview!EW$56:EZ$61,4,0),VLOOKUP($B51,Overview!EU$56:EX$61,4,0))," ")</f>
        <v>9</v>
      </c>
      <c r="Y51" s="25">
        <f>IFERROR(IF(ISNA(VLOOKUP($B51,Overview!FB$56:FB$61,1,0)),VLOOKUP($B51,Overview!FD$56:FG$61,4,0),VLOOKUP($B51,Overview!FB$56:FE$61,4,0))," ")</f>
        <v>4</v>
      </c>
      <c r="Z51" s="25">
        <f>IFERROR(IF(ISNA(VLOOKUP($B51,Overview!FI$56:FI$61,1,0)),VLOOKUP($B51,Overview!FK$56:FN$61,4,0),VLOOKUP($B51,Overview!FI$56:FL$61,4,0))," ")</f>
        <v>1</v>
      </c>
      <c r="AA51" s="25">
        <f>IFERROR(IF(ISNA(VLOOKUP($B51,Overview!FP$56:FP$61,1,0)),VLOOKUP($B51,Overview!FR$56:FU$61,4,0),VLOOKUP($B51,Overview!FP$56:FS$61,4,0))," ")</f>
        <v>7</v>
      </c>
      <c r="AB51" s="25" t="str">
        <f>IFERROR(IF(ISNA(VLOOKUP($B51,Overview!FW$56:FW$61,1,0)),VLOOKUP($B51,Overview!FY$56:GB$61,4,0),VLOOKUP($B51,Overview!FW$56:FZ$61,4,0))," ")</f>
        <v xml:space="preserve"> </v>
      </c>
      <c r="AC51" s="223" t="s">
        <v>155</v>
      </c>
    </row>
    <row r="52" spans="1:29" x14ac:dyDescent="0.25">
      <c r="A52" s="278"/>
      <c r="B52" s="24" t="s">
        <v>7</v>
      </c>
      <c r="C52" s="25">
        <f>IFERROR(IF(ISNA(VLOOKUP($B52,Overview!D$56:D$61,1,0)),VLOOKUP($B52,Overview!F$56:J$61,4,0),VLOOKUP($B52,Overview!D$56:G$61,4,0))," ")</f>
        <v>4</v>
      </c>
      <c r="D52" s="25">
        <f>IFERROR(IF(ISNA(VLOOKUP($B52,Overview!K$56:K$61,1,0)),VLOOKUP($B52,Overview!M$56:P$61,4,0),VLOOKUP($B52,Overview!K$56:N$61,4,0))," ")</f>
        <v>8</v>
      </c>
      <c r="E52" s="25">
        <f>IFERROR(IF(ISNA(VLOOKUP($B52,Overview!R$56:R$61,1,0)),VLOOKUP($B52,Overview!T$56:W$61,4,0),VLOOKUP($B52,Overview!R$56:U$61,4,0))," ")</f>
        <v>7</v>
      </c>
      <c r="F52" s="25">
        <f>IFERROR(IF(ISNA(VLOOKUP($B52,Overview!Y$56:Y$61,1,0)),VLOOKUP($B52,Overview!AA$56:AD$61,4,0),VLOOKUP($B52,Overview!Y$56:AB$61,4,0))," ")</f>
        <v>3</v>
      </c>
      <c r="G52" s="25">
        <f>IFERROR(IF(ISNA(VLOOKUP($B52,Overview!AF$56:AF$61,1,0)),VLOOKUP($B52,Overview!AH$56:AK$61,4,0),VLOOKUP($B52,Overview!AF$56:AI$61,4,0))," ")</f>
        <v>7</v>
      </c>
      <c r="H52" s="25">
        <f>IFERROR(IF(ISNA(VLOOKUP($B52,Overview!AM$56:AM$61,1,0)),VLOOKUP($B52,Overview!AO$56:AR$61,4,0),VLOOKUP($B52,Overview!AM$56:AP$61,4,0))," ")</f>
        <v>11</v>
      </c>
      <c r="I52" s="25">
        <f>IFERROR(IF(ISNA(VLOOKUP($B52,Overview!AT$56:AT$61,1,0)),VLOOKUP($B52,Overview!AV$56:AY$61,4,0),VLOOKUP($B52,Overview!AT$56:AW$61,4,0))," ")</f>
        <v>6</v>
      </c>
      <c r="J52" s="212" t="str">
        <f>IFERROR(IF(ISNA(VLOOKUP($B52,Overview!BA$56:BA$61,1,0)),VLOOKUP($B52,Overview!BC$56:BF$61,4,0),VLOOKUP($B52,Overview!BA$56:BD$61,4,0))," ")</f>
        <v xml:space="preserve"> </v>
      </c>
      <c r="K52" s="25">
        <f>IFERROR(IF(ISNA(VLOOKUP($B52,Overview!BH$56:BH$61,1,0)),VLOOKUP($B52,Overview!BJ$56:BM$61,4,0),VLOOKUP($B52,Overview!BH$56:BK$61,4,0))," ")</f>
        <v>4</v>
      </c>
      <c r="L52" s="25">
        <f>IFERROR(IF(ISNA(VLOOKUP($B52,Overview!BO$56:BO$61,1,0)),VLOOKUP($B52,Overview!BQ$56:BT$61,4,0),VLOOKUP($B52,Overview!BO$56:BR$61,4,0))," ")</f>
        <v>4</v>
      </c>
      <c r="M52" s="25">
        <f>IFERROR(IF(ISNA(VLOOKUP($B52,Overview!BV$56:BV$61,1,0)),VLOOKUP($B52,Overview!BX$56:CA$61,4,0),VLOOKUP($B52,Overview!BV$56:BY$61,4,0))," ")</f>
        <v>10</v>
      </c>
      <c r="N52" s="25">
        <f>IFERROR(IF(ISNA(VLOOKUP($B52,Overview!CC$56:CC$61,1,0)),VLOOKUP($B52,Overview!CE$56:CH$61,4,0),VLOOKUP($B52,Overview!CC$56:CF$61,4,0))," ")</f>
        <v>7</v>
      </c>
      <c r="O52" s="25" t="str">
        <f>IFERROR(IF(ISNA(VLOOKUP($B52,Overview!CJ$56:CJ$61,1,0)),VLOOKUP($B52,Overview!CL$56:CO$61,4,0),VLOOKUP($B52,Overview!CJ$56:CM$61,4,0))," ")</f>
        <v xml:space="preserve"> </v>
      </c>
      <c r="P52" s="25">
        <f>IFERROR(IF(ISNA(VLOOKUP($B52,Overview!CQ$56:CQ$61,1,0)),VLOOKUP($B52,Overview!CS$56:CV$61,4,0),VLOOKUP($B52,Overview!CQ$56:CT$61,4,0))," ")</f>
        <v>4</v>
      </c>
      <c r="Q52" s="25">
        <f>IFERROR(IF(ISNA(VLOOKUP($B52,Overview!CX$56:CX$61,1,0)),VLOOKUP($B52,Overview!CZ$56:DC$61,4,0),VLOOKUP($B52,Overview!CX$56:DA$61,4,0))," ")</f>
        <v>4</v>
      </c>
      <c r="R52" s="25">
        <f>IFERROR(IF(ISNA(VLOOKUP($B52,Overview!DE$56:DE$61,1,0)),VLOOKUP($B52,Overview!DG$56:DJ$61,4,0),VLOOKUP($B52,Overview!DE$56:DH$61,4,0))," ")</f>
        <v>4</v>
      </c>
      <c r="S52" s="25">
        <f>IFERROR(IF(ISNA(VLOOKUP($B52,Overview!DL$56:DL$61,1,0)),VLOOKUP($B52,Overview!DN$56:DQ$61,4,0),VLOOKUP($B52,Overview!DL$56:DO$61,4,0))," ")</f>
        <v>2</v>
      </c>
      <c r="T52" s="25">
        <f>IFERROR(IF(ISNA(VLOOKUP($B52,Overview!DS$56:DS$61,1,0)),VLOOKUP($B52,Overview!DU$56:DX$61,4,0),VLOOKUP($B52,Overview!DS$56:DV$61,4,0))," ")</f>
        <v>5</v>
      </c>
      <c r="U52" s="25">
        <f>IFERROR(IF(ISNA(VLOOKUP($B52,Overview!DZ$56:DZ$61,1,0)),VLOOKUP($B52,Overview!EB$56:EE$61,4,0),VLOOKUP($B52,Overview!DZ$56:EC$61,4,0))," ")</f>
        <v>8</v>
      </c>
      <c r="V52" s="25">
        <f>IFERROR(IF(ISNA(VLOOKUP($B52,Overview!EG$56:EG$61,1,0)),VLOOKUP($B52,Overview!EI$56:EL$61,4,0),VLOOKUP($B52,Overview!EG$56:EJ$61,4,0))," ")</f>
        <v>9</v>
      </c>
      <c r="W52" s="25" t="str">
        <f>IFERROR(IF(ISNA(VLOOKUP($B52,Overview!EN$56:EN$61,1,0)),VLOOKUP($B52,Overview!EP$56:ES$61,4,0),VLOOKUP($B52,Overview!EN$56:EQ$61,4,0))," ")</f>
        <v xml:space="preserve"> </v>
      </c>
      <c r="X52" s="25">
        <f>IFERROR(IF(ISNA(VLOOKUP($B52,Overview!EU$56:EU$61,1,0)),VLOOKUP($B52,Overview!EW$56:EZ$61,4,0),VLOOKUP($B52,Overview!EU$56:EX$61,4,0))," ")</f>
        <v>2</v>
      </c>
      <c r="Y52" s="25">
        <f>IFERROR(IF(ISNA(VLOOKUP($B52,Overview!FB$56:FB$61,1,0)),VLOOKUP($B52,Overview!FD$56:FG$61,4,0),VLOOKUP($B52,Overview!FB$56:FE$61,4,0))," ")</f>
        <v>5</v>
      </c>
      <c r="Z52" s="25">
        <f>IFERROR(IF(ISNA(VLOOKUP($B52,Overview!FI$56:FI$61,1,0)),VLOOKUP($B52,Overview!FK$56:FN$61,4,0),VLOOKUP($B52,Overview!FI$56:FL$61,4,0))," ")</f>
        <v>6</v>
      </c>
      <c r="AA52" s="25">
        <f>IFERROR(IF(ISNA(VLOOKUP($B52,Overview!FP$56:FP$61,1,0)),VLOOKUP($B52,Overview!FR$56:FU$61,4,0),VLOOKUP($B52,Overview!FP$56:FS$61,4,0))," ")</f>
        <v>5</v>
      </c>
      <c r="AB52" s="25" t="str">
        <f>IFERROR(IF(ISNA(VLOOKUP($B52,Overview!FW$56:FW$61,1,0)),VLOOKUP($B52,Overview!FY$56:GB$61,4,0),VLOOKUP($B52,Overview!FW$56:FZ$61,4,0))," ")</f>
        <v xml:space="preserve"> </v>
      </c>
      <c r="AC52" s="223" t="s">
        <v>155</v>
      </c>
    </row>
    <row r="53" spans="1:29" x14ac:dyDescent="0.25">
      <c r="A53" s="278"/>
      <c r="B53" s="24" t="s">
        <v>27</v>
      </c>
      <c r="C53" s="25">
        <f>IFERROR(IF(ISNA(VLOOKUP($B53,Overview!D$56:D$61,1,0)),VLOOKUP($B53,Overview!F$56:J$61,4,0),VLOOKUP($B53,Overview!D$56:G$61,4,0))," ")</f>
        <v>8</v>
      </c>
      <c r="D53" s="25">
        <f>IFERROR(IF(ISNA(VLOOKUP($B53,Overview!K$56:K$61,1,0)),VLOOKUP($B53,Overview!M$56:P$61,4,0),VLOOKUP($B53,Overview!K$56:N$61,4,0))," ")</f>
        <v>7</v>
      </c>
      <c r="E53" s="25">
        <f>IFERROR(IF(ISNA(VLOOKUP($B53,Overview!R$56:R$61,1,0)),VLOOKUP($B53,Overview!T$56:W$61,4,0),VLOOKUP($B53,Overview!R$56:U$61,4,0))," ")</f>
        <v>10</v>
      </c>
      <c r="F53" s="25">
        <f>IFERROR(IF(ISNA(VLOOKUP($B53,Overview!Y$56:Y$61,1,0)),VLOOKUP($B53,Overview!AA$56:AD$61,4,0),VLOOKUP($B53,Overview!Y$56:AB$61,4,0))," ")</f>
        <v>7</v>
      </c>
      <c r="G53" s="25">
        <f>IFERROR(IF(ISNA(VLOOKUP($B53,Overview!AF$56:AF$61,1,0)),VLOOKUP($B53,Overview!AH$56:AK$61,4,0),VLOOKUP($B53,Overview!AF$56:AI$61,4,0))," ")</f>
        <v>2</v>
      </c>
      <c r="H53" s="25">
        <f>IFERROR(IF(ISNA(VLOOKUP($B53,Overview!AM$56:AM$61,1,0)),VLOOKUP($B53,Overview!AO$56:AR$61,4,0),VLOOKUP($B53,Overview!AM$56:AP$61,4,0))," ")</f>
        <v>8</v>
      </c>
      <c r="I53" s="25">
        <f>IFERROR(IF(ISNA(VLOOKUP($B53,Overview!AT$56:AT$61,1,0)),VLOOKUP($B53,Overview!AV$56:AY$61,4,0),VLOOKUP($B53,Overview!AT$56:AW$61,4,0))," ")</f>
        <v>8</v>
      </c>
      <c r="J53" s="212" t="str">
        <f>IFERROR(IF(ISNA(VLOOKUP($B53,Overview!BA$56:BA$61,1,0)),VLOOKUP($B53,Overview!BC$56:BF$61,4,0),VLOOKUP($B53,Overview!BA$56:BD$61,4,0))," ")</f>
        <v xml:space="preserve"> </v>
      </c>
      <c r="K53" s="25">
        <f>IFERROR(IF(ISNA(VLOOKUP($B53,Overview!BH$56:BH$61,1,0)),VLOOKUP($B53,Overview!BJ$56:BM$61,4,0),VLOOKUP($B53,Overview!BH$56:BK$61,4,0))," ")</f>
        <v>5</v>
      </c>
      <c r="L53" s="25">
        <f>IFERROR(IF(ISNA(VLOOKUP($B53,Overview!BO$56:BO$61,1,0)),VLOOKUP($B53,Overview!BQ$56:BT$61,4,0),VLOOKUP($B53,Overview!BO$56:BR$61,4,0))," ")</f>
        <v>6</v>
      </c>
      <c r="M53" s="25">
        <f>IFERROR(IF(ISNA(VLOOKUP($B53,Overview!BV$56:BV$61,1,0)),VLOOKUP($B53,Overview!BX$56:CA$61,4,0),VLOOKUP($B53,Overview!BV$56:BY$61,4,0))," ")</f>
        <v>4</v>
      </c>
      <c r="N53" s="25">
        <f>IFERROR(IF(ISNA(VLOOKUP($B53,Overview!CC$56:CC$61,1,0)),VLOOKUP($B53,Overview!CE$56:CH$61,4,0),VLOOKUP($B53,Overview!CC$56:CF$61,4,0))," ")</f>
        <v>6</v>
      </c>
      <c r="O53" s="25" t="str">
        <f>IFERROR(IF(ISNA(VLOOKUP($B53,Overview!CJ$56:CJ$61,1,0)),VLOOKUP($B53,Overview!CL$56:CO$61,4,0),VLOOKUP($B53,Overview!CJ$56:CM$61,4,0))," ")</f>
        <v xml:space="preserve"> </v>
      </c>
      <c r="P53" s="25">
        <f>IFERROR(IF(ISNA(VLOOKUP($B53,Overview!CQ$56:CQ$61,1,0)),VLOOKUP($B53,Overview!CS$56:CV$61,4,0),VLOOKUP($B53,Overview!CQ$56:CT$61,4,0))," ")</f>
        <v>8</v>
      </c>
      <c r="Q53" s="25">
        <f>IFERROR(IF(ISNA(VLOOKUP($B53,Overview!CX$56:CX$61,1,0)),VLOOKUP($B53,Overview!CZ$56:DC$61,4,0),VLOOKUP($B53,Overview!CX$56:DA$61,4,0))," ")</f>
        <v>7</v>
      </c>
      <c r="R53" s="25">
        <f>IFERROR(IF(ISNA(VLOOKUP($B53,Overview!DE$56:DE$61,1,0)),VLOOKUP($B53,Overview!DG$56:DJ$61,4,0),VLOOKUP($B53,Overview!DE$56:DH$61,4,0))," ")</f>
        <v>10</v>
      </c>
      <c r="S53" s="25">
        <f>IFERROR(IF(ISNA(VLOOKUP($B53,Overview!DL$56:DL$61,1,0)),VLOOKUP($B53,Overview!DN$56:DQ$61,4,0),VLOOKUP($B53,Overview!DL$56:DO$61,4,0))," ")</f>
        <v>9</v>
      </c>
      <c r="T53" s="25">
        <f>IFERROR(IF(ISNA(VLOOKUP($B53,Overview!DS$56:DS$61,1,0)),VLOOKUP($B53,Overview!DU$56:DX$61,4,0),VLOOKUP($B53,Overview!DS$56:DV$61,4,0))," ")</f>
        <v>4</v>
      </c>
      <c r="U53" s="25">
        <f>IFERROR(IF(ISNA(VLOOKUP($B53,Overview!DZ$56:DZ$61,1,0)),VLOOKUP($B53,Overview!EB$56:EE$61,4,0),VLOOKUP($B53,Overview!DZ$56:EC$61,4,0))," ")</f>
        <v>8</v>
      </c>
      <c r="V53" s="25">
        <f>IFERROR(IF(ISNA(VLOOKUP($B53,Overview!EG$56:EG$61,1,0)),VLOOKUP($B53,Overview!EI$56:EL$61,4,0),VLOOKUP($B53,Overview!EG$56:EJ$61,4,0))," ")</f>
        <v>9</v>
      </c>
      <c r="W53" s="25" t="str">
        <f>IFERROR(IF(ISNA(VLOOKUP($B53,Overview!EN$56:EN$61,1,0)),VLOOKUP($B53,Overview!EP$56:ES$61,4,0),VLOOKUP($B53,Overview!EN$56:EQ$61,4,0))," ")</f>
        <v xml:space="preserve"> </v>
      </c>
      <c r="X53" s="25">
        <f>IFERROR(IF(ISNA(VLOOKUP($B53,Overview!EU$56:EU$61,1,0)),VLOOKUP($B53,Overview!EW$56:EZ$61,4,0),VLOOKUP($B53,Overview!EU$56:EX$61,4,0))," ")</f>
        <v>4</v>
      </c>
      <c r="Y53" s="25">
        <f>IFERROR(IF(ISNA(VLOOKUP($B53,Overview!FB$56:FB$61,1,0)),VLOOKUP($B53,Overview!FD$56:FG$61,4,0),VLOOKUP($B53,Overview!FB$56:FE$61,4,0))," ")</f>
        <v>8</v>
      </c>
      <c r="Z53" s="25">
        <f>IFERROR(IF(ISNA(VLOOKUP($B53,Overview!FI$56:FI$61,1,0)),VLOOKUP($B53,Overview!FK$56:FN$61,4,0),VLOOKUP($B53,Overview!FI$56:FL$61,4,0))," ")</f>
        <v>9</v>
      </c>
      <c r="AA53" s="25">
        <f>IFERROR(IF(ISNA(VLOOKUP($B53,Overview!FP$56:FP$61,1,0)),VLOOKUP($B53,Overview!FR$56:FU$61,4,0),VLOOKUP($B53,Overview!FP$56:FS$61,4,0))," ")</f>
        <v>5</v>
      </c>
      <c r="AB53" s="25" t="str">
        <f>IFERROR(IF(ISNA(VLOOKUP($B53,Overview!FW$56:FW$61,1,0)),VLOOKUP($B53,Overview!FY$56:GB$61,4,0),VLOOKUP($B53,Overview!FW$56:FZ$61,4,0))," ")</f>
        <v xml:space="preserve"> </v>
      </c>
      <c r="AC53" s="223" t="s">
        <v>155</v>
      </c>
    </row>
    <row r="54" spans="1:29" x14ac:dyDescent="0.25">
      <c r="A54" s="278"/>
      <c r="B54" s="24" t="s">
        <v>48</v>
      </c>
      <c r="C54" s="25">
        <f>IFERROR(IF(ISNA(VLOOKUP($B54,Overview!D$56:D$61,1,0)),VLOOKUP($B54,Overview!F$56:J$61,4,0),VLOOKUP($B54,Overview!D$56:G$61,4,0))," ")</f>
        <v>4</v>
      </c>
      <c r="D54" s="25">
        <f>IFERROR(IF(ISNA(VLOOKUP($B54,Overview!K$56:K$61,1,0)),VLOOKUP($B54,Overview!M$56:P$61,4,0),VLOOKUP($B54,Overview!K$56:N$61,4,0))," ")</f>
        <v>9</v>
      </c>
      <c r="E54" s="25">
        <f>IFERROR(IF(ISNA(VLOOKUP($B54,Overview!R$56:R$61,1,0)),VLOOKUP($B54,Overview!T$56:W$61,4,0),VLOOKUP($B54,Overview!R$56:U$61,4,0))," ")</f>
        <v>7</v>
      </c>
      <c r="F54" s="25">
        <f>IFERROR(IF(ISNA(VLOOKUP($B54,Overview!Y$56:Y$61,1,0)),VLOOKUP($B54,Overview!AA$56:AD$61,4,0),VLOOKUP($B54,Overview!Y$56:AB$61,4,0))," ")</f>
        <v>11</v>
      </c>
      <c r="G54" s="25">
        <f>IFERROR(IF(ISNA(VLOOKUP($B54,Overview!AF$56:AF$61,1,0)),VLOOKUP($B54,Overview!AH$56:AK$61,4,0),VLOOKUP($B54,Overview!AF$56:AI$61,4,0))," ")</f>
        <v>5</v>
      </c>
      <c r="H54" s="25">
        <f>IFERROR(IF(ISNA(VLOOKUP($B54,Overview!AM$56:AM$61,1,0)),VLOOKUP($B54,Overview!AO$56:AR$61,4,0),VLOOKUP($B54,Overview!AM$56:AP$61,4,0))," ")</f>
        <v>4</v>
      </c>
      <c r="I54" s="25">
        <f>IFERROR(IF(ISNA(VLOOKUP($B54,Overview!AT$56:AT$61,1,0)),VLOOKUP($B54,Overview!AV$56:AY$61,4,0),VLOOKUP($B54,Overview!AT$56:AW$61,4,0))," ")</f>
        <v>2</v>
      </c>
      <c r="J54" s="212" t="str">
        <f>IFERROR(IF(ISNA(VLOOKUP($B54,Overview!BA$56:BA$61,1,0)),VLOOKUP($B54,Overview!BC$56:BF$61,4,0),VLOOKUP($B54,Overview!BA$56:BD$61,4,0))," ")</f>
        <v xml:space="preserve"> </v>
      </c>
      <c r="K54" s="25">
        <f>IFERROR(IF(ISNA(VLOOKUP($B54,Overview!BH$56:BH$61,1,0)),VLOOKUP($B54,Overview!BJ$56:BM$61,4,0),VLOOKUP($B54,Overview!BH$56:BK$61,4,0))," ")</f>
        <v>4</v>
      </c>
      <c r="L54" s="25">
        <f>IFERROR(IF(ISNA(VLOOKUP($B54,Overview!BO$56:BO$61,1,0)),VLOOKUP($B54,Overview!BQ$56:BT$61,4,0),VLOOKUP($B54,Overview!BO$56:BR$61,4,0))," ")</f>
        <v>6</v>
      </c>
      <c r="M54" s="25">
        <f>IFERROR(IF(ISNA(VLOOKUP($B54,Overview!BV$56:BV$61,1,0)),VLOOKUP($B54,Overview!BX$56:CA$61,4,0),VLOOKUP($B54,Overview!BV$56:BY$61,4,0))," ")</f>
        <v>10</v>
      </c>
      <c r="N54" s="25">
        <f>IFERROR(IF(ISNA(VLOOKUP($B54,Overview!CC$56:CC$61,1,0)),VLOOKUP($B54,Overview!CE$56:CH$61,4,0),VLOOKUP($B54,Overview!CC$56:CF$61,4,0))," ")</f>
        <v>6</v>
      </c>
      <c r="O54" s="25" t="str">
        <f>IFERROR(IF(ISNA(VLOOKUP($B54,Overview!CJ$56:CJ$61,1,0)),VLOOKUP($B54,Overview!CL$56:CO$61,4,0),VLOOKUP($B54,Overview!CJ$56:CM$61,4,0))," ")</f>
        <v xml:space="preserve"> </v>
      </c>
      <c r="P54" s="25">
        <f>IFERROR(IF(ISNA(VLOOKUP($B54,Overview!CQ$56:CQ$61,1,0)),VLOOKUP($B54,Overview!CS$56:CV$61,4,0),VLOOKUP($B54,Overview!CQ$56:CT$61,4,0))," ")</f>
        <v>5</v>
      </c>
      <c r="Q54" s="25">
        <f>IFERROR(IF(ISNA(VLOOKUP($B54,Overview!CX$56:CX$61,1,0)),VLOOKUP($B54,Overview!CZ$56:DC$61,4,0),VLOOKUP($B54,Overview!CX$56:DA$61,4,0))," ")</f>
        <v>9</v>
      </c>
      <c r="R54" s="25">
        <f>IFERROR(IF(ISNA(VLOOKUP($B54,Overview!DE$56:DE$61,1,0)),VLOOKUP($B54,Overview!DG$56:DJ$61,4,0),VLOOKUP($B54,Overview!DE$56:DH$61,4,0))," ")</f>
        <v>5</v>
      </c>
      <c r="S54" s="25">
        <f>IFERROR(IF(ISNA(VLOOKUP($B54,Overview!DL$56:DL$61,1,0)),VLOOKUP($B54,Overview!DN$56:DQ$61,4,0),VLOOKUP($B54,Overview!DL$56:DO$61,4,0))," ")</f>
        <v>7</v>
      </c>
      <c r="T54" s="25">
        <f>IFERROR(IF(ISNA(VLOOKUP($B54,Overview!DS$56:DS$61,1,0)),VLOOKUP($B54,Overview!DU$56:DX$61,4,0),VLOOKUP($B54,Overview!DS$56:DV$61,4,0))," ")</f>
        <v>7</v>
      </c>
      <c r="U54" s="25">
        <f>IFERROR(IF(ISNA(VLOOKUP($B54,Overview!DZ$56:DZ$61,1,0)),VLOOKUP($B54,Overview!EB$56:EE$61,4,0),VLOOKUP($B54,Overview!DZ$56:EC$61,4,0))," ")</f>
        <v>4</v>
      </c>
      <c r="V54" s="25">
        <f>IFERROR(IF(ISNA(VLOOKUP($B54,Overview!EG$56:EG$61,1,0)),VLOOKUP($B54,Overview!EI$56:EL$61,4,0),VLOOKUP($B54,Overview!EG$56:EJ$61,4,0))," ")</f>
        <v>3</v>
      </c>
      <c r="W54" s="25" t="str">
        <f>IFERROR(IF(ISNA(VLOOKUP($B54,Overview!EN$56:EN$61,1,0)),VLOOKUP($B54,Overview!EP$56:ES$61,4,0),VLOOKUP($B54,Overview!EN$56:EQ$61,4,0))," ")</f>
        <v xml:space="preserve"> </v>
      </c>
      <c r="X54" s="25">
        <f>IFERROR(IF(ISNA(VLOOKUP($B54,Overview!EU$56:EU$61,1,0)),VLOOKUP($B54,Overview!EW$56:EZ$61,4,0),VLOOKUP($B54,Overview!EU$56:EX$61,4,0))," ")</f>
        <v>7</v>
      </c>
      <c r="Y54" s="25">
        <f>IFERROR(IF(ISNA(VLOOKUP($B54,Overview!FB$56:FB$61,1,0)),VLOOKUP($B54,Overview!FD$56:FG$61,4,0),VLOOKUP($B54,Overview!FB$56:FE$61,4,0))," ")</f>
        <v>5</v>
      </c>
      <c r="Z54" s="25">
        <f>IFERROR(IF(ISNA(VLOOKUP($B54,Overview!FI$56:FI$61,1,0)),VLOOKUP($B54,Overview!FK$56:FN$61,4,0),VLOOKUP($B54,Overview!FI$56:FL$61,4,0))," ")</f>
        <v>6</v>
      </c>
      <c r="AA54" s="25">
        <f>IFERROR(IF(ISNA(VLOOKUP($B54,Overview!FP$56:FP$61,1,0)),VLOOKUP($B54,Overview!FR$56:FU$61,4,0),VLOOKUP($B54,Overview!FP$56:FS$61,4,0))," ")</f>
        <v>5</v>
      </c>
      <c r="AB54" s="25" t="str">
        <f>IFERROR(IF(ISNA(VLOOKUP($B54,Overview!FW$56:FW$61,1,0)),VLOOKUP($B54,Overview!FY$56:GB$61,4,0),VLOOKUP($B54,Overview!FW$56:FZ$61,4,0))," ")</f>
        <v xml:space="preserve"> </v>
      </c>
      <c r="AC54" s="223" t="s">
        <v>155</v>
      </c>
    </row>
    <row r="55" spans="1:29" x14ac:dyDescent="0.25">
      <c r="A55" s="278"/>
      <c r="B55" s="24" t="s">
        <v>92</v>
      </c>
      <c r="C55" s="25">
        <f>IFERROR(IF(ISNA(VLOOKUP($B55,Overview!D$56:D$61,1,0)),VLOOKUP($B55,Overview!F$56:J$61,4,0),VLOOKUP($B55,Overview!D$56:G$61,4,0))," ")</f>
        <v>8</v>
      </c>
      <c r="D55" s="25">
        <f>IFERROR(IF(ISNA(VLOOKUP($B55,Overview!K$56:K$61,1,0)),VLOOKUP($B55,Overview!M$56:P$61,4,0),VLOOKUP($B55,Overview!K$56:N$61,4,0))," ")</f>
        <v>9</v>
      </c>
      <c r="E55" s="25">
        <f>IFERROR(IF(ISNA(VLOOKUP($B55,Overview!R$56:R$61,1,0)),VLOOKUP($B55,Overview!T$56:W$61,4,0),VLOOKUP($B55,Overview!R$56:U$61,4,0))," ")</f>
        <v>3</v>
      </c>
      <c r="F55" s="25">
        <f>IFERROR(IF(ISNA(VLOOKUP($B55,Overview!Y$56:Y$61,1,0)),VLOOKUP($B55,Overview!AA$56:AD$61,4,0),VLOOKUP($B55,Overview!Y$56:AB$61,4,0))," ")</f>
        <v>9</v>
      </c>
      <c r="G55" s="25">
        <f>IFERROR(IF(ISNA(VLOOKUP($B55,Overview!AF$56:AF$61,1,0)),VLOOKUP($B55,Overview!AH$56:AK$61,4,0),VLOOKUP($B55,Overview!AF$56:AI$61,4,0))," ")</f>
        <v>7</v>
      </c>
      <c r="H55" s="25">
        <f>IFERROR(IF(ISNA(VLOOKUP($B55,Overview!AM$56:AM$61,1,0)),VLOOKUP($B55,Overview!AO$56:AR$61,4,0),VLOOKUP($B55,Overview!AM$56:AP$61,4,0))," ")</f>
        <v>8</v>
      </c>
      <c r="I55" s="25">
        <f>IFERROR(IF(ISNA(VLOOKUP($B55,Overview!AT$56:AT$61,1,0)),VLOOKUP($B55,Overview!AV$56:AY$61,4,0),VLOOKUP($B55,Overview!AT$56:AW$61,4,0))," ")</f>
        <v>8</v>
      </c>
      <c r="J55" s="212" t="str">
        <f>IFERROR(IF(ISNA(VLOOKUP($B55,Overview!BA$56:BA$61,1,0)),VLOOKUP($B55,Overview!BC$56:BF$61,4,0),VLOOKUP($B55,Overview!BA$56:BD$61,4,0))," ")</f>
        <v xml:space="preserve"> </v>
      </c>
      <c r="K55" s="25">
        <f>IFERROR(IF(ISNA(VLOOKUP($B55,Overview!BH$56:BH$61,1,0)),VLOOKUP($B55,Overview!BJ$56:BM$61,4,0),VLOOKUP($B55,Overview!BH$56:BK$61,4,0))," ")</f>
        <v>11</v>
      </c>
      <c r="L55" s="25">
        <f>IFERROR(IF(ISNA(VLOOKUP($B55,Overview!BO$56:BO$61,1,0)),VLOOKUP($B55,Overview!BQ$56:BT$61,4,0),VLOOKUP($B55,Overview!BO$56:BR$61,4,0))," ")</f>
        <v>5</v>
      </c>
      <c r="M55" s="25">
        <f>IFERROR(IF(ISNA(VLOOKUP($B55,Overview!BV$56:BV$61,1,0)),VLOOKUP($B55,Overview!BX$56:CA$61,4,0),VLOOKUP($B55,Overview!BV$56:BY$61,4,0))," ")</f>
        <v>10</v>
      </c>
      <c r="N55" s="25">
        <f>IFERROR(IF(ISNA(VLOOKUP($B55,Overview!CC$56:CC$61,1,0)),VLOOKUP($B55,Overview!CE$56:CH$61,4,0),VLOOKUP($B55,Overview!CC$56:CF$61,4,0))," ")</f>
        <v>6</v>
      </c>
      <c r="O55" s="25" t="str">
        <f>IFERROR(IF(ISNA(VLOOKUP($B55,Overview!CJ$56:CJ$61,1,0)),VLOOKUP($B55,Overview!CL$56:CO$61,4,0),VLOOKUP($B55,Overview!CJ$56:CM$61,4,0))," ")</f>
        <v xml:space="preserve"> </v>
      </c>
      <c r="P55" s="25">
        <f>IFERROR(IF(ISNA(VLOOKUP($B55,Overview!CQ$56:CQ$61,1,0)),VLOOKUP($B55,Overview!CS$56:CV$61,4,0),VLOOKUP($B55,Overview!CQ$56:CT$61,4,0))," ")</f>
        <v>7</v>
      </c>
      <c r="Q55" s="25">
        <f>IFERROR(IF(ISNA(VLOOKUP($B55,Overview!CX$56:CX$61,1,0)),VLOOKUP($B55,Overview!CZ$56:DC$61,4,0),VLOOKUP($B55,Overview!CX$56:DA$61,4,0))," ")</f>
        <v>6</v>
      </c>
      <c r="R55" s="25">
        <f>IFERROR(IF(ISNA(VLOOKUP($B55,Overview!DE$56:DE$61,1,0)),VLOOKUP($B55,Overview!DG$56:DJ$61,4,0),VLOOKUP($B55,Overview!DE$56:DH$61,4,0))," ")</f>
        <v>4</v>
      </c>
      <c r="S55" s="25">
        <f>IFERROR(IF(ISNA(VLOOKUP($B55,Overview!DL$56:DL$61,1,0)),VLOOKUP($B55,Overview!DN$56:DQ$61,4,0),VLOOKUP($B55,Overview!DL$56:DO$61,4,0))," ")</f>
        <v>10</v>
      </c>
      <c r="T55" s="25">
        <f>IFERROR(IF(ISNA(VLOOKUP($B55,Overview!DS$56:DS$61,1,0)),VLOOKUP($B55,Overview!DU$56:DX$61,4,0),VLOOKUP($B55,Overview!DS$56:DV$61,4,0))," ")</f>
        <v>8</v>
      </c>
      <c r="U55" s="25">
        <f>IFERROR(IF(ISNA(VLOOKUP($B55,Overview!DZ$56:DZ$61,1,0)),VLOOKUP($B55,Overview!EB$56:EE$61,4,0),VLOOKUP($B55,Overview!DZ$56:EC$61,4,0))," ")</f>
        <v>11</v>
      </c>
      <c r="V55" s="25">
        <f>IFERROR(IF(ISNA(VLOOKUP($B55,Overview!EG$56:EG$61,1,0)),VLOOKUP($B55,Overview!EI$56:EL$61,4,0),VLOOKUP($B55,Overview!EG$56:EJ$61,4,0))," ")</f>
        <v>8</v>
      </c>
      <c r="W55" s="25" t="str">
        <f>IFERROR(IF(ISNA(VLOOKUP($B55,Overview!EN$56:EN$61,1,0)),VLOOKUP($B55,Overview!EP$56:ES$61,4,0),VLOOKUP($B55,Overview!EN$56:EQ$61,4,0))," ")</f>
        <v xml:space="preserve"> </v>
      </c>
      <c r="X55" s="25">
        <f>IFERROR(IF(ISNA(VLOOKUP($B55,Overview!EU$56:EU$61,1,0)),VLOOKUP($B55,Overview!EW$56:EZ$61,4,0),VLOOKUP($B55,Overview!EU$56:EX$61,4,0))," ")</f>
        <v>7</v>
      </c>
      <c r="Y55" s="25">
        <f>IFERROR(IF(ISNA(VLOOKUP($B55,Overview!FB$56:FB$61,1,0)),VLOOKUP($B55,Overview!FD$56:FG$61,4,0),VLOOKUP($B55,Overview!FB$56:FE$61,4,0))," ")</f>
        <v>10</v>
      </c>
      <c r="Z55" s="25">
        <f>IFERROR(IF(ISNA(VLOOKUP($B55,Overview!FI$56:FI$61,1,0)),VLOOKUP($B55,Overview!FK$56:FN$61,4,0),VLOOKUP($B55,Overview!FI$56:FL$61,4,0))," ")</f>
        <v>11</v>
      </c>
      <c r="AA55" s="25">
        <f>IFERROR(IF(ISNA(VLOOKUP($B55,Overview!FP$56:FP$61,1,0)),VLOOKUP($B55,Overview!FR$56:FU$61,4,0),VLOOKUP($B55,Overview!FP$56:FS$61,4,0))," ")</f>
        <v>7</v>
      </c>
      <c r="AB55" s="25" t="str">
        <f>IFERROR(IF(ISNA(VLOOKUP($B55,Overview!FW$56:FW$61,1,0)),VLOOKUP($B55,Overview!FY$56:GB$61,4,0),VLOOKUP($B55,Overview!FW$56:FZ$61,4,0))," ")</f>
        <v xml:space="preserve"> </v>
      </c>
      <c r="AC55" s="223" t="s">
        <v>155</v>
      </c>
    </row>
    <row r="57" spans="1:29" x14ac:dyDescent="0.25">
      <c r="B57" s="23"/>
    </row>
  </sheetData>
  <sortState ref="AJ2:AJ14">
    <sortCondition ref="AJ2:AJ14"/>
  </sortState>
  <mergeCells count="4">
    <mergeCell ref="A2:A15"/>
    <mergeCell ref="A17:A29"/>
    <mergeCell ref="A31:A42"/>
    <mergeCell ref="A44:A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27</vt:i4>
      </vt:variant>
      <vt:variant>
        <vt:lpstr>Named Ranges</vt:lpstr>
      </vt:variant>
      <vt:variant>
        <vt:i4>47</vt:i4>
      </vt:variant>
    </vt:vector>
  </HeadingPairs>
  <TitlesOfParts>
    <vt:vector size="74" baseType="lpstr">
      <vt:lpstr>Overview</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w19</vt:lpstr>
      <vt:lpstr>w20</vt:lpstr>
      <vt:lpstr>w21</vt:lpstr>
      <vt:lpstr>w22</vt:lpstr>
      <vt:lpstr>w23</vt:lpstr>
      <vt:lpstr>w24</vt:lpstr>
      <vt:lpstr>w25</vt:lpstr>
      <vt:lpstr>w26</vt:lpstr>
      <vt:lpstr>Ploegen</vt:lpstr>
      <vt:lpstr>Overview!Print_Area</vt:lpstr>
      <vt:lpstr>'w1'!Print_Area</vt:lpstr>
      <vt:lpstr>'w10'!Print_Area</vt:lpstr>
      <vt:lpstr>'w11'!Print_Area</vt:lpstr>
      <vt:lpstr>'w12'!Print_Area</vt:lpstr>
      <vt:lpstr>'w13'!Print_Area</vt:lpstr>
      <vt:lpstr>'w14'!Print_Area</vt:lpstr>
      <vt:lpstr>'w15'!Print_Area</vt:lpstr>
      <vt:lpstr>'w16'!Print_Area</vt:lpstr>
      <vt:lpstr>'w17'!Print_Area</vt:lpstr>
      <vt:lpstr>'w18'!Print_Area</vt:lpstr>
      <vt:lpstr>'w19'!Print_Area</vt:lpstr>
      <vt:lpstr>'w2'!Print_Area</vt:lpstr>
      <vt:lpstr>'w20'!Print_Area</vt:lpstr>
      <vt:lpstr>'w21'!Print_Area</vt:lpstr>
      <vt:lpstr>'w22'!Print_Area</vt:lpstr>
      <vt:lpstr>'w23'!Print_Area</vt:lpstr>
      <vt:lpstr>'w24'!Print_Area</vt:lpstr>
      <vt:lpstr>'w25'!Print_Area</vt:lpstr>
      <vt:lpstr>'w26'!Print_Area</vt:lpstr>
      <vt:lpstr>'w3'!Print_Area</vt:lpstr>
      <vt:lpstr>'w4'!Print_Area</vt:lpstr>
      <vt:lpstr>'w5'!Print_Area</vt:lpstr>
      <vt:lpstr>'w6'!Print_Area</vt:lpstr>
      <vt:lpstr>'w7'!Print_Area</vt:lpstr>
      <vt:lpstr>'w8'!Print_Area</vt:lpstr>
      <vt:lpstr>'w9'!Print_Area</vt:lpstr>
      <vt:lpstr>Overview!Print_Titles</vt:lpstr>
      <vt:lpstr>RepAantalWeken</vt:lpstr>
      <vt:lpstr>RepSpeelweek</vt:lpstr>
      <vt:lpstr>Tbl_TM_1</vt:lpstr>
      <vt:lpstr>Tbl_TM_2</vt:lpstr>
      <vt:lpstr>Tbl_TM_3</vt:lpstr>
      <vt:lpstr>Tbl_TM_E</vt:lpstr>
      <vt:lpstr>Tbl_V_1</vt:lpstr>
      <vt:lpstr>Tbl_V_2</vt:lpstr>
      <vt:lpstr>Tbl_V_3</vt:lpstr>
      <vt:lpstr>Tbl_V_E</vt:lpstr>
      <vt:lpstr>Tbl_W_1</vt:lpstr>
      <vt:lpstr>Tbl_W_2</vt:lpstr>
      <vt:lpstr>Tbl_W_3</vt:lpstr>
      <vt:lpstr>Tbl_W_E</vt:lpstr>
      <vt:lpstr>Tbl_X_1</vt:lpstr>
      <vt:lpstr>Tbl_X_2</vt:lpstr>
      <vt:lpstr>Tbl_X_3</vt:lpstr>
      <vt:lpstr>Tbl_X_E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dc:creator>
  <cp:lastModifiedBy>Blocked User</cp:lastModifiedBy>
  <cp:lastPrinted>2017-02-25T01:08:48Z</cp:lastPrinted>
  <dcterms:created xsi:type="dcterms:W3CDTF">2003-08-26T13:32:08Z</dcterms:created>
  <dcterms:modified xsi:type="dcterms:W3CDTF">2017-04-22T09:38:10Z</dcterms:modified>
</cp:coreProperties>
</file>